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71250003 MAC_CG 87.458\"/>
    </mc:Choice>
  </mc:AlternateContent>
  <xr:revisionPtr revIDLastSave="0" documentId="13_ncr:1_{E00C6FA7-2449-41EE-BC04-79478A60004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8" r:id="rId1"/>
    <sheet name="AVISO CRÉDITO" sheetId="9" r:id="rId2"/>
    <sheet name=" RESUMO FINANCEIRO" sheetId="7" r:id="rId3"/>
    <sheet name=" RELAÇÃO PAGAMENTOS" sheetId="6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 RELAÇÃO PAGAMENTOS'!$A$5:$K$40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3">' RELAÇÃO PAGAMENTOS'!$A$1:$G$40</definedName>
    <definedName name="_xlnm.Print_Area" localSheetId="2">' RESUMO FINANCEIRO'!$A$1:$B$18</definedName>
    <definedName name="_xlnm.Print_Area" localSheetId="1">'AVISO CRÉDITO'!$A$1:$I$29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 RELAÇÃO PAGAMENTOS'!$1:$5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7" l="1"/>
  <c r="B10" i="7"/>
  <c r="B18" i="7" l="1"/>
  <c r="F31" i="6"/>
  <c r="F23" i="6"/>
  <c r="F40" i="6" s="1"/>
</calcChain>
</file>

<file path=xl/sharedStrings.xml><?xml version="1.0" encoding="utf-8"?>
<sst xmlns="http://schemas.openxmlformats.org/spreadsheetml/2006/main" count="159" uniqueCount="63">
  <si>
    <t>TOTAL</t>
  </si>
  <si>
    <t>Total</t>
  </si>
  <si>
    <t xml:space="preserve">ILLUMINA BRASIL PRODUTOS DE BIOTECNOLOGIA LTDA              </t>
  </si>
  <si>
    <t xml:space="preserve">MEDICAMENTOS E REAGENTES                </t>
  </si>
  <si>
    <t>NF N° 20447</t>
  </si>
  <si>
    <t xml:space="preserve">AGILENT TECHNOLOGIES BRASIL LTDA                            </t>
  </si>
  <si>
    <t xml:space="preserve">SERV. DE MANUTENÇÃO EM GERAL - (ISS 5%) </t>
  </si>
  <si>
    <t>NF N° 21166</t>
  </si>
  <si>
    <t>NF N° 21823</t>
  </si>
  <si>
    <t>NF N° 22634</t>
  </si>
  <si>
    <t>NF N° 23165</t>
  </si>
  <si>
    <t>NF N° 23998</t>
  </si>
  <si>
    <t>NF N° 24512</t>
  </si>
  <si>
    <t>CONTRATOS MANUT.INFRA-ESTRUTURA-(ISS 5%)</t>
  </si>
  <si>
    <t>NF N° 25109</t>
  </si>
  <si>
    <t>NF N° 25836</t>
  </si>
  <si>
    <t>NF N° 26464</t>
  </si>
  <si>
    <t>NF N° 22495</t>
  </si>
  <si>
    <t xml:space="preserve">SECRETARIA DA RECEITA FEDERAL                               </t>
  </si>
  <si>
    <t xml:space="preserve">COFINS, CSLL, PIS - SERVIÇOS            </t>
  </si>
  <si>
    <t>NF N° 27073</t>
  </si>
  <si>
    <t>NF N° 22755</t>
  </si>
  <si>
    <t>NF N° 23116</t>
  </si>
  <si>
    <t>NF N° 3868</t>
  </si>
  <si>
    <t>NF N° 23428</t>
  </si>
  <si>
    <t>NF N° 23786</t>
  </si>
  <si>
    <t>NF N° 4065</t>
  </si>
  <si>
    <t>NF N° 24166</t>
  </si>
  <si>
    <t>NF N° 4148</t>
  </si>
  <si>
    <t>NF N° 4252</t>
  </si>
  <si>
    <t>NF N° 4329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</si>
  <si>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</si>
  <si>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</si>
  <si>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</si>
  <si>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</si>
  <si>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</si>
  <si>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</si>
  <si>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</si>
  <si>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</si>
  <si>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Saldo inicial</t>
  </si>
  <si>
    <t>Pagamentos de despesas</t>
  </si>
  <si>
    <t>Saldo Final</t>
  </si>
  <si>
    <t>VALOR RECEBIDO</t>
  </si>
  <si>
    <t>RECEITAS FINANCEIRAS</t>
  </si>
  <si>
    <t>SERVIÇOS DE TERCEIROS</t>
  </si>
  <si>
    <t>CLASSIFICAÇÃO</t>
  </si>
  <si>
    <t>MATERIAL DE CONSUMO</t>
  </si>
  <si>
    <t>Fluxo de Caixa Realizado</t>
  </si>
  <si>
    <t>SECRETARIA DE ESTADO DA SAÚDE DE SÃO PAULO</t>
  </si>
  <si>
    <t>RESOLUÇÃO SS Nº 82, DE 30 DE JUNHO DE 2022</t>
  </si>
  <si>
    <t>NF N° 18787</t>
  </si>
  <si>
    <t>NF N° 154001</t>
  </si>
  <si>
    <t>NF N° 27711</t>
  </si>
  <si>
    <t>NF N° 154870</t>
  </si>
  <si>
    <t>NF N° 155277</t>
  </si>
  <si>
    <t>NF N° 156622</t>
  </si>
  <si>
    <t>NF N° 157182</t>
  </si>
  <si>
    <t>NF N° 4443</t>
  </si>
  <si>
    <t>NF N° 157600</t>
  </si>
  <si>
    <t>NF N° 4522</t>
  </si>
  <si>
    <t>NF N° 32689</t>
  </si>
  <si>
    <t>NF N° 157989</t>
  </si>
  <si>
    <t>INCREMENTO MAC - SEN. MARA GABRILLI - CEGH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</si>
</sst>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8" formatCode="#,##0.00_ ;[Red]\-#,##0.00\ 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10"/>
      <name val="Arial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50" fillId="0" borderId="0"/>
    <xf numFmtId="0" fontId="23" fillId="0" borderId="0"/>
  </cellStyleXfs>
  <cellXfs count="74">
    <xf numFmtId="0" fontId="0" fillId="0" borderId="0" xfId="0"/>
    <xf numFmtId="0" fontId="30" fillId="0" borderId="0" xfId="46" applyFont="1" applyAlignment="1">
      <alignment vertical="center"/>
    </xf>
    <xf numFmtId="0" fontId="4" fillId="0" borderId="0" xfId="46" applyAlignment="1">
      <alignment vertical="center"/>
    </xf>
    <xf numFmtId="0" fontId="4" fillId="0" borderId="0" xfId="46" applyAlignment="1">
      <alignment horizontal="center"/>
    </xf>
    <xf numFmtId="0" fontId="4" fillId="0" borderId="0" xfId="46" applyAlignment="1">
      <alignment horizontal="left" indent="1"/>
    </xf>
    <xf numFmtId="14" fontId="4" fillId="0" borderId="0" xfId="46" applyNumberFormat="1" applyAlignment="1">
      <alignment horizontal="left" indent="1"/>
    </xf>
    <xf numFmtId="4" fontId="4" fillId="0" borderId="0" xfId="46" applyNumberFormat="1" applyAlignment="1">
      <alignment horizontal="right"/>
    </xf>
    <xf numFmtId="0" fontId="4" fillId="0" borderId="0" xfId="46"/>
    <xf numFmtId="0" fontId="31" fillId="0" borderId="0" xfId="46" applyFont="1" applyAlignment="1">
      <alignment vertical="center"/>
    </xf>
    <xf numFmtId="0" fontId="34" fillId="0" borderId="0" xfId="46" applyFont="1" applyAlignment="1">
      <alignment vertical="center"/>
    </xf>
    <xf numFmtId="0" fontId="37" fillId="0" borderId="0" xfId="46" applyFont="1"/>
    <xf numFmtId="0" fontId="38" fillId="0" borderId="10" xfId="47" quotePrefix="1" applyNumberFormat="1" applyFont="1" applyFill="1" applyBorder="1" applyAlignment="1">
      <alignment horizontal="center" vertical="center"/>
    </xf>
    <xf numFmtId="0" fontId="39" fillId="0" borderId="10" xfId="47" applyNumberFormat="1" applyFont="1" applyFill="1" applyBorder="1" applyAlignment="1">
      <alignment horizontal="center" vertical="center"/>
    </xf>
    <xf numFmtId="0" fontId="39" fillId="0" borderId="10" xfId="47" applyNumberFormat="1" applyFont="1" applyFill="1" applyBorder="1" applyAlignment="1">
      <alignment horizontal="left" vertical="center" indent="1"/>
    </xf>
    <xf numFmtId="43" fontId="39" fillId="0" borderId="10" xfId="47" applyFont="1" applyFill="1" applyBorder="1" applyAlignment="1">
      <alignment horizontal="left" vertical="center" indent="1"/>
    </xf>
    <xf numFmtId="4" fontId="39" fillId="0" borderId="10" xfId="46" applyNumberFormat="1" applyFont="1" applyBorder="1" applyAlignment="1">
      <alignment horizontal="right" vertical="center"/>
    </xf>
    <xf numFmtId="166" fontId="39" fillId="0" borderId="10" xfId="46" applyNumberFormat="1" applyFont="1" applyBorder="1" applyAlignment="1">
      <alignment horizontal="center" vertical="center"/>
    </xf>
    <xf numFmtId="165" fontId="40" fillId="34" borderId="14" xfId="46" applyNumberFormat="1" applyFont="1" applyFill="1" applyBorder="1" applyAlignment="1">
      <alignment vertical="center"/>
    </xf>
    <xf numFmtId="0" fontId="41" fillId="0" borderId="0" xfId="46" applyFont="1" applyAlignment="1">
      <alignment horizontal="center" vertical="center"/>
    </xf>
    <xf numFmtId="0" fontId="41" fillId="0" borderId="0" xfId="46" applyFont="1" applyAlignment="1">
      <alignment vertical="center"/>
    </xf>
    <xf numFmtId="14" fontId="41" fillId="0" borderId="0" xfId="46" applyNumberFormat="1" applyFont="1" applyAlignment="1">
      <alignment horizontal="center" vertical="center"/>
    </xf>
    <xf numFmtId="0" fontId="42" fillId="0" borderId="0" xfId="43" applyFont="1" applyAlignment="1">
      <alignment vertical="center"/>
    </xf>
    <xf numFmtId="0" fontId="3" fillId="0" borderId="0" xfId="48"/>
    <xf numFmtId="0" fontId="45" fillId="0" borderId="17" xfId="43" applyFont="1" applyBorder="1" applyAlignment="1">
      <alignment horizontal="left" vertical="center" wrapText="1"/>
    </xf>
    <xf numFmtId="4" fontId="45" fillId="0" borderId="18" xfId="43" applyNumberFormat="1" applyFont="1" applyBorder="1" applyAlignment="1">
      <alignment vertical="center"/>
    </xf>
    <xf numFmtId="0" fontId="44" fillId="0" borderId="0" xfId="43" applyFont="1" applyAlignment="1">
      <alignment horizontal="left" vertical="center" wrapText="1"/>
    </xf>
    <xf numFmtId="4" fontId="44" fillId="0" borderId="0" xfId="43" applyNumberFormat="1" applyFont="1" applyAlignment="1">
      <alignment vertical="center"/>
    </xf>
    <xf numFmtId="0" fontId="44" fillId="35" borderId="17" xfId="43" applyFont="1" applyFill="1" applyBorder="1" applyAlignment="1">
      <alignment horizontal="left" vertical="center" wrapText="1"/>
    </xf>
    <xf numFmtId="4" fontId="44" fillId="35" borderId="18" xfId="43" applyNumberFormat="1" applyFont="1" applyFill="1" applyBorder="1" applyAlignment="1">
      <alignment vertical="center"/>
    </xf>
    <xf numFmtId="0" fontId="46" fillId="0" borderId="0" xfId="43" applyFont="1" applyAlignment="1">
      <alignment vertical="center" wrapText="1"/>
    </xf>
    <xf numFmtId="4" fontId="46" fillId="0" borderId="0" xfId="43" applyNumberFormat="1" applyFont="1" applyAlignment="1">
      <alignment vertical="center"/>
    </xf>
    <xf numFmtId="4" fontId="3" fillId="0" borderId="0" xfId="48" applyNumberFormat="1"/>
    <xf numFmtId="0" fontId="44" fillId="35" borderId="17" xfId="43" applyFont="1" applyFill="1" applyBorder="1" applyAlignment="1">
      <alignment horizontal="left" vertical="center"/>
    </xf>
    <xf numFmtId="4" fontId="47" fillId="35" borderId="18" xfId="43" applyNumberFormat="1" applyFont="1" applyFill="1" applyBorder="1" applyAlignment="1">
      <alignment vertical="center"/>
    </xf>
    <xf numFmtId="0" fontId="43" fillId="0" borderId="0" xfId="43" applyFont="1"/>
    <xf numFmtId="4" fontId="43" fillId="0" borderId="0" xfId="43" applyNumberFormat="1" applyFont="1"/>
    <xf numFmtId="0" fontId="48" fillId="36" borderId="19" xfId="43" applyFont="1" applyFill="1" applyBorder="1" applyAlignment="1">
      <alignment vertical="center"/>
    </xf>
    <xf numFmtId="168" fontId="48" fillId="36" borderId="20" xfId="43" applyNumberFormat="1" applyFont="1" applyFill="1" applyBorder="1" applyAlignment="1">
      <alignment vertical="center"/>
    </xf>
    <xf numFmtId="0" fontId="49" fillId="0" borderId="0" xfId="43" applyFont="1"/>
    <xf numFmtId="0" fontId="26" fillId="0" borderId="0" xfId="49" applyFont="1" applyAlignment="1">
      <alignment vertical="center"/>
    </xf>
    <xf numFmtId="0" fontId="28" fillId="0" borderId="0" xfId="49" applyFont="1" applyAlignment="1">
      <alignment vertical="center"/>
    </xf>
    <xf numFmtId="0" fontId="50" fillId="0" borderId="0" xfId="50"/>
    <xf numFmtId="0" fontId="2" fillId="0" borderId="0" xfId="49" applyAlignment="1">
      <alignment horizontal="center"/>
    </xf>
    <xf numFmtId="0" fontId="2" fillId="0" borderId="0" xfId="49" applyAlignment="1">
      <alignment horizontal="left" indent="1"/>
    </xf>
    <xf numFmtId="14" fontId="2" fillId="0" borderId="0" xfId="49" applyNumberFormat="1" applyAlignment="1">
      <alignment horizontal="left" indent="1"/>
    </xf>
    <xf numFmtId="0" fontId="2" fillId="0" borderId="0" xfId="49" applyAlignment="1">
      <alignment horizontal="left" indent="2"/>
    </xf>
    <xf numFmtId="4" fontId="2" fillId="0" borderId="0" xfId="49" applyNumberFormat="1" applyAlignment="1">
      <alignment horizontal="right"/>
    </xf>
    <xf numFmtId="0" fontId="33" fillId="0" borderId="0" xfId="49" applyFont="1" applyAlignment="1">
      <alignment vertical="center" wrapText="1"/>
    </xf>
    <xf numFmtId="0" fontId="33" fillId="0" borderId="0" xfId="49" applyFont="1" applyAlignment="1">
      <alignment horizontal="center" vertical="center" wrapText="1"/>
    </xf>
    <xf numFmtId="165" fontId="24" fillId="0" borderId="0" xfId="49" applyNumberFormat="1" applyFont="1" applyAlignment="1">
      <alignment vertical="center"/>
    </xf>
    <xf numFmtId="0" fontId="35" fillId="34" borderId="10" xfId="49" applyFont="1" applyFill="1" applyBorder="1" applyAlignment="1">
      <alignment horizontal="center" vertical="center"/>
    </xf>
    <xf numFmtId="0" fontId="35" fillId="34" borderId="10" xfId="49" applyFont="1" applyFill="1" applyBorder="1" applyAlignment="1">
      <alignment horizontal="left" vertical="center" indent="1"/>
    </xf>
    <xf numFmtId="0" fontId="35" fillId="34" borderId="10" xfId="49" applyFont="1" applyFill="1" applyBorder="1" applyAlignment="1">
      <alignment horizontal="left" vertical="center" indent="2"/>
    </xf>
    <xf numFmtId="14" fontId="36" fillId="34" borderId="10" xfId="49" applyNumberFormat="1" applyFont="1" applyFill="1" applyBorder="1" applyAlignment="1">
      <alignment horizontal="center" vertical="center"/>
    </xf>
    <xf numFmtId="14" fontId="36" fillId="34" borderId="10" xfId="49" applyNumberFormat="1" applyFont="1" applyFill="1" applyBorder="1" applyAlignment="1">
      <alignment horizontal="center" vertical="center" wrapText="1"/>
    </xf>
    <xf numFmtId="0" fontId="42" fillId="0" borderId="0" xfId="51" applyFont="1" applyAlignment="1">
      <alignment vertical="center"/>
    </xf>
    <xf numFmtId="0" fontId="43" fillId="0" borderId="0" xfId="51" applyFont="1" applyAlignment="1">
      <alignment vertical="center"/>
    </xf>
    <xf numFmtId="0" fontId="44" fillId="0" borderId="15" xfId="51" applyFont="1" applyBorder="1" applyAlignment="1">
      <alignment vertical="center" wrapText="1"/>
    </xf>
    <xf numFmtId="4" fontId="44" fillId="0" borderId="16" xfId="51" applyNumberFormat="1" applyFont="1" applyBorder="1" applyAlignment="1">
      <alignment vertical="center"/>
    </xf>
    <xf numFmtId="0" fontId="45" fillId="0" borderId="17" xfId="51" applyFont="1" applyBorder="1" applyAlignment="1">
      <alignment horizontal="left" vertical="center" wrapText="1"/>
    </xf>
    <xf numFmtId="0" fontId="26" fillId="33" borderId="0" xfId="49" applyFont="1" applyFill="1" applyAlignment="1">
      <alignment horizontal="center" vertical="center"/>
    </xf>
    <xf numFmtId="0" fontId="25" fillId="0" borderId="0" xfId="49" applyFont="1" applyAlignment="1">
      <alignment horizontal="center" vertical="center"/>
    </xf>
    <xf numFmtId="0" fontId="26" fillId="0" borderId="0" xfId="49" applyFont="1" applyAlignment="1">
      <alignment horizontal="center" vertical="center"/>
    </xf>
    <xf numFmtId="0" fontId="27" fillId="0" borderId="0" xfId="49" applyFont="1" applyAlignment="1">
      <alignment horizontal="center" vertical="center" wrapText="1"/>
    </xf>
    <xf numFmtId="17" fontId="27" fillId="0" borderId="0" xfId="49" quotePrefix="1" applyNumberFormat="1" applyFont="1" applyAlignment="1">
      <alignment horizontal="center" vertical="center"/>
    </xf>
    <xf numFmtId="0" fontId="27" fillId="0" borderId="0" xfId="49" applyFont="1" applyAlignment="1">
      <alignment horizontal="center" vertical="center"/>
    </xf>
    <xf numFmtId="0" fontId="29" fillId="0" borderId="0" xfId="49" applyFont="1" applyAlignment="1">
      <alignment horizontal="center" vertical="center"/>
    </xf>
    <xf numFmtId="0" fontId="51" fillId="0" borderId="0" xfId="51" applyFont="1" applyAlignment="1">
      <alignment horizontal="center" vertical="center"/>
    </xf>
    <xf numFmtId="0" fontId="30" fillId="0" borderId="0" xfId="46" applyFont="1" applyAlignment="1">
      <alignment horizontal="center" vertical="center"/>
    </xf>
    <xf numFmtId="0" fontId="32" fillId="0" borderId="0" xfId="49" applyFont="1" applyAlignment="1">
      <alignment horizontal="center" vertical="center"/>
    </xf>
    <xf numFmtId="0" fontId="40" fillId="34" borderId="11" xfId="46" applyFont="1" applyFill="1" applyBorder="1" applyAlignment="1">
      <alignment horizontal="left" vertical="center" indent="1"/>
    </xf>
    <xf numFmtId="0" fontId="40" fillId="34" borderId="12" xfId="46" applyFont="1" applyFill="1" applyBorder="1" applyAlignment="1">
      <alignment horizontal="left" vertical="center" indent="1"/>
    </xf>
    <xf numFmtId="0" fontId="40" fillId="34" borderId="13" xfId="46" applyFont="1" applyFill="1" applyBorder="1" applyAlignment="1">
      <alignment horizontal="left" vertical="center" indent="1"/>
    </xf>
    <xf numFmtId="0" fontId="1" fillId="0" borderId="0" xfId="46" applyFont="1"/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51" xr:uid="{2D395CA9-32C4-492B-BCD4-AA110F10E50C}"/>
    <cellStyle name="Normal 3" xfId="46" xr:uid="{3DE5D4E5-20EC-4A0D-8FE3-028CACAF442F}"/>
    <cellStyle name="Normal 3 2" xfId="49" xr:uid="{0583A7BF-EEB9-400E-B70B-9A03F8EBB177}"/>
    <cellStyle name="Normal 4" xfId="48" xr:uid="{006D4CE9-B481-468E-96FE-D016C2D08BE2}"/>
    <cellStyle name="Normal 5" xfId="50" xr:uid="{EE5B3605-D592-4530-B7DA-63173FE59D99}"/>
    <cellStyle name="Nota" xfId="15" builtinId="10" customBuiltin="1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3" xfId="47" xr:uid="{3946C961-365F-4C2C-94EA-601A1A2056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7398E7-2E49-4C3E-8B05-34EB3601F1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57150</xdr:rowOff>
    </xdr:from>
    <xdr:to>
      <xdr:col>8</xdr:col>
      <xdr:colOff>579755</xdr:colOff>
      <xdr:row>28</xdr:row>
      <xdr:rowOff>127000</xdr:rowOff>
    </xdr:to>
    <xdr:pic>
      <xdr:nvPicPr>
        <xdr:cNvPr id="2" name="Imagem 1" descr="Interface gráfica do usuário, Texto, Aplicativo, chat ou mensagem de texto&#10;&#10;Descrição gerada automaticamente">
          <a:extLst>
            <a:ext uri="{FF2B5EF4-FFF2-40B4-BE49-F238E27FC236}">
              <a16:creationId xmlns:a16="http://schemas.microsoft.com/office/drawing/2014/main" id="{25832B78-564E-6F66-E1D3-63168A9BF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2150"/>
          <a:ext cx="5405755" cy="38798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A3BDEFD-50AE-4A1D-BA11-2633A8816F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5054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FFA346D-4D83-4002-941A-185B2AC17D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00C174F-A816-4F7C-B3DE-2B45194778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F2F2-12A4-4363-BFA2-25ECC4FBD9F0}">
  <dimension ref="A1:N8"/>
  <sheetViews>
    <sheetView showGridLines="0" view="pageBreakPreview" zoomScale="60" zoomScaleNormal="70" workbookViewId="0">
      <selection activeCell="I13" sqref="I13"/>
    </sheetView>
  </sheetViews>
  <sheetFormatPr defaultColWidth="9.140625" defaultRowHeight="24.75" customHeight="1" x14ac:dyDescent="0.2"/>
  <cols>
    <col min="1" max="1" width="55.7109375" style="39" customWidth="1"/>
    <col min="2" max="8" width="9.140625" style="39"/>
    <col min="9" max="9" width="37.140625" style="39" customWidth="1"/>
    <col min="10" max="10" width="0.28515625" style="39" customWidth="1"/>
    <col min="11" max="13" width="9.140625" style="39"/>
    <col min="14" max="14" width="10.7109375" style="39" customWidth="1"/>
    <col min="15" max="16384" width="9.140625" style="39"/>
  </cols>
  <sheetData>
    <row r="1" spans="1:14" ht="80.25" customHeight="1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51.7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86.2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s="40" customFormat="1" ht="30.75" x14ac:dyDescent="0.2">
      <c r="A4" s="63" t="s">
        <v>48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s="40" customFormat="1" ht="30.75" x14ac:dyDescent="0.2">
      <c r="A5" s="63" t="s">
        <v>49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s="40" customFormat="1" ht="35.25" customHeight="1" x14ac:dyDescent="0.2">
      <c r="A6" s="64" t="s">
        <v>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ht="190.5" customHeight="1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9.75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6667D-5705-4595-BDA6-2DD95443F2B0}">
  <dimension ref="A1"/>
  <sheetViews>
    <sheetView showGridLines="0" view="pageBreakPreview" zoomScale="60" zoomScaleNormal="100" workbookViewId="0">
      <selection activeCell="I13" sqref="I13"/>
    </sheetView>
  </sheetViews>
  <sheetFormatPr defaultRowHeight="12.75" x14ac:dyDescent="0.2"/>
  <cols>
    <col min="1" max="16384" width="9.140625" style="4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715A-220D-4BAA-8646-9FD76D5E6512}">
  <dimension ref="A1:D22"/>
  <sheetViews>
    <sheetView showGridLines="0" tabSelected="1" view="pageBreakPreview" zoomScale="60" zoomScaleNormal="85" workbookViewId="0">
      <selection activeCell="I13" sqref="I13"/>
    </sheetView>
  </sheetViews>
  <sheetFormatPr defaultRowHeight="15" x14ac:dyDescent="0.25"/>
  <cols>
    <col min="1" max="1" width="61.7109375" style="34" customWidth="1"/>
    <col min="2" max="2" width="38.28515625" style="34" customWidth="1"/>
    <col min="3" max="3" width="20.7109375" style="22" bestFit="1" customWidth="1"/>
    <col min="4" max="4" width="12" style="22" bestFit="1" customWidth="1"/>
    <col min="5" max="16384" width="9.140625" style="22"/>
  </cols>
  <sheetData>
    <row r="1" spans="1:4" ht="52.15" customHeight="1" x14ac:dyDescent="0.25">
      <c r="A1" s="21"/>
      <c r="B1" s="21"/>
    </row>
    <row r="2" spans="1:4" ht="27" customHeight="1" x14ac:dyDescent="0.25">
      <c r="A2" s="55"/>
      <c r="B2" s="55"/>
    </row>
    <row r="3" spans="1:4" ht="37.9" customHeight="1" x14ac:dyDescent="0.25">
      <c r="A3" s="67" t="s">
        <v>47</v>
      </c>
      <c r="B3" s="67"/>
    </row>
    <row r="4" spans="1:4" ht="25.15" customHeight="1" x14ac:dyDescent="0.25">
      <c r="A4" s="56"/>
      <c r="B4" s="56"/>
    </row>
    <row r="5" spans="1:4" ht="14.45" customHeight="1" x14ac:dyDescent="0.25">
      <c r="A5" s="56"/>
      <c r="B5" s="56"/>
    </row>
    <row r="6" spans="1:4" ht="14.45" customHeight="1" thickBot="1" x14ac:dyDescent="0.3">
      <c r="A6" s="57" t="s">
        <v>39</v>
      </c>
      <c r="B6" s="58">
        <v>0</v>
      </c>
    </row>
    <row r="7" spans="1:4" ht="27.6" customHeight="1" x14ac:dyDescent="0.25">
      <c r="A7" s="59" t="s">
        <v>42</v>
      </c>
      <c r="B7" s="24">
        <v>737494</v>
      </c>
    </row>
    <row r="8" spans="1:4" ht="27.6" customHeight="1" x14ac:dyDescent="0.25">
      <c r="A8" s="59" t="s">
        <v>43</v>
      </c>
      <c r="B8" s="24">
        <v>128974.36999999998</v>
      </c>
    </row>
    <row r="9" spans="1:4" x14ac:dyDescent="0.25">
      <c r="A9" s="25"/>
      <c r="B9" s="26"/>
    </row>
    <row r="10" spans="1:4" x14ac:dyDescent="0.25">
      <c r="A10" s="27" t="s">
        <v>1</v>
      </c>
      <c r="B10" s="28">
        <f>SUM(B7:B8)</f>
        <v>866468.37</v>
      </c>
    </row>
    <row r="11" spans="1:4" x14ac:dyDescent="0.25">
      <c r="A11" s="25"/>
      <c r="B11" s="26"/>
    </row>
    <row r="12" spans="1:4" ht="27.6" customHeight="1" x14ac:dyDescent="0.25">
      <c r="A12" s="29" t="s">
        <v>40</v>
      </c>
      <c r="B12" s="30"/>
    </row>
    <row r="13" spans="1:4" ht="27.6" customHeight="1" x14ac:dyDescent="0.25">
      <c r="A13" s="23" t="s">
        <v>44</v>
      </c>
      <c r="B13" s="24">
        <v>-190444.48</v>
      </c>
      <c r="C13" s="31"/>
      <c r="D13" s="31"/>
    </row>
    <row r="14" spans="1:4" ht="27.6" customHeight="1" x14ac:dyDescent="0.25">
      <c r="A14" s="59" t="s">
        <v>46</v>
      </c>
      <c r="B14" s="24">
        <v>-463252.56</v>
      </c>
      <c r="C14" s="31"/>
      <c r="D14" s="31"/>
    </row>
    <row r="15" spans="1:4" x14ac:dyDescent="0.25">
      <c r="A15" s="25"/>
      <c r="B15" s="26"/>
    </row>
    <row r="16" spans="1:4" ht="27.6" customHeight="1" x14ac:dyDescent="0.25">
      <c r="A16" s="32" t="s">
        <v>1</v>
      </c>
      <c r="B16" s="33">
        <f>SUM(B13:B15)</f>
        <v>-653697.04</v>
      </c>
      <c r="C16" s="31"/>
    </row>
    <row r="17" spans="1:2" x14ac:dyDescent="0.25">
      <c r="B17" s="35"/>
    </row>
    <row r="18" spans="1:2" ht="27.6" customHeight="1" thickBot="1" x14ac:dyDescent="0.3">
      <c r="A18" s="36" t="s">
        <v>41</v>
      </c>
      <c r="B18" s="37">
        <f>B10+B16</f>
        <v>212771.32999999996</v>
      </c>
    </row>
    <row r="22" spans="1:2" x14ac:dyDescent="0.25">
      <c r="A22" s="38"/>
      <c r="B22" s="35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C4B6C-D70E-4438-8B24-15370DE1C8B3}">
  <dimension ref="A1:K40"/>
  <sheetViews>
    <sheetView showGridLines="0" view="pageBreakPreview" zoomScale="60" zoomScaleNormal="100" workbookViewId="0">
      <selection activeCell="I13" sqref="I13"/>
    </sheetView>
  </sheetViews>
  <sheetFormatPr defaultRowHeight="15" x14ac:dyDescent="0.25"/>
  <cols>
    <col min="1" max="1" width="6.140625" style="3" customWidth="1"/>
    <col min="2" max="2" width="13.42578125" style="3" customWidth="1"/>
    <col min="3" max="3" width="45.28515625" style="4" bestFit="1" customWidth="1"/>
    <col min="4" max="4" width="35" style="4" customWidth="1"/>
    <col min="5" max="5" width="59.28515625" style="4" customWidth="1"/>
    <col min="6" max="6" width="18.28515625" style="6" bestFit="1" customWidth="1"/>
    <col min="7" max="7" width="14.85546875" style="5" customWidth="1"/>
    <col min="8" max="16384" width="9.140625" style="7"/>
  </cols>
  <sheetData>
    <row r="1" spans="1:11" s="2" customFormat="1" ht="53.25" customHeight="1" x14ac:dyDescent="0.2">
      <c r="A1" s="68"/>
      <c r="B1" s="68"/>
      <c r="C1" s="68"/>
      <c r="D1" s="68"/>
      <c r="E1" s="68"/>
      <c r="F1" s="68"/>
      <c r="G1" s="68"/>
      <c r="H1" s="1"/>
      <c r="I1" s="1"/>
      <c r="J1" s="1"/>
      <c r="K1" s="1"/>
    </row>
    <row r="2" spans="1:11" ht="12" customHeight="1" x14ac:dyDescent="0.25">
      <c r="A2" s="42"/>
      <c r="B2" s="42"/>
      <c r="C2" s="43"/>
      <c r="D2" s="43"/>
      <c r="E2" s="44"/>
      <c r="F2" s="45"/>
      <c r="G2" s="46"/>
    </row>
    <row r="3" spans="1:11" s="8" customFormat="1" ht="20.100000000000001" customHeight="1" x14ac:dyDescent="0.2">
      <c r="A3" s="69" t="s">
        <v>32</v>
      </c>
      <c r="B3" s="69"/>
      <c r="C3" s="69"/>
      <c r="D3" s="69"/>
      <c r="E3" s="69"/>
      <c r="F3" s="69"/>
      <c r="G3" s="69"/>
    </row>
    <row r="4" spans="1:11" s="9" customFormat="1" ht="13.5" customHeight="1" x14ac:dyDescent="0.2">
      <c r="A4" s="47"/>
      <c r="B4" s="48"/>
      <c r="C4" s="47"/>
      <c r="D4" s="47"/>
      <c r="E4" s="47"/>
      <c r="F4" s="49"/>
      <c r="G4" s="47"/>
    </row>
    <row r="5" spans="1:11" s="10" customFormat="1" ht="27" customHeight="1" x14ac:dyDescent="0.2">
      <c r="A5" s="50" t="s">
        <v>33</v>
      </c>
      <c r="B5" s="50" t="s">
        <v>34</v>
      </c>
      <c r="C5" s="51" t="s">
        <v>35</v>
      </c>
      <c r="D5" s="51" t="s">
        <v>45</v>
      </c>
      <c r="E5" s="52" t="s">
        <v>36</v>
      </c>
      <c r="F5" s="53" t="s">
        <v>37</v>
      </c>
      <c r="G5" s="54" t="s">
        <v>38</v>
      </c>
      <c r="H5" s="8"/>
    </row>
    <row r="6" spans="1:11" x14ac:dyDescent="0.25">
      <c r="A6" s="11">
        <v>1</v>
      </c>
      <c r="B6" s="12" t="s">
        <v>50</v>
      </c>
      <c r="C6" s="13" t="s">
        <v>3</v>
      </c>
      <c r="D6" s="13" t="s">
        <v>46</v>
      </c>
      <c r="E6" s="14" t="s">
        <v>2</v>
      </c>
      <c r="F6" s="15">
        <v>-107499.54</v>
      </c>
      <c r="G6" s="16">
        <v>45035</v>
      </c>
      <c r="H6" s="73"/>
    </row>
    <row r="7" spans="1:11" x14ac:dyDescent="0.25">
      <c r="A7" s="11">
        <v>2</v>
      </c>
      <c r="B7" s="12" t="s">
        <v>4</v>
      </c>
      <c r="C7" s="13" t="s">
        <v>6</v>
      </c>
      <c r="D7" s="13" t="s">
        <v>44</v>
      </c>
      <c r="E7" s="14" t="s">
        <v>5</v>
      </c>
      <c r="F7" s="15">
        <v>-1441.11</v>
      </c>
      <c r="G7" s="16">
        <v>45341</v>
      </c>
      <c r="H7" s="73"/>
    </row>
    <row r="8" spans="1:11" x14ac:dyDescent="0.25">
      <c r="A8" s="11">
        <v>3</v>
      </c>
      <c r="B8" s="12" t="s">
        <v>7</v>
      </c>
      <c r="C8" s="13" t="s">
        <v>6</v>
      </c>
      <c r="D8" s="13" t="s">
        <v>44</v>
      </c>
      <c r="E8" s="14" t="s">
        <v>5</v>
      </c>
      <c r="F8" s="15">
        <v>-1441.11</v>
      </c>
      <c r="G8" s="16">
        <v>45341</v>
      </c>
      <c r="H8" s="73"/>
    </row>
    <row r="9" spans="1:11" x14ac:dyDescent="0.25">
      <c r="A9" s="11">
        <v>4</v>
      </c>
      <c r="B9" s="12" t="s">
        <v>8</v>
      </c>
      <c r="C9" s="13" t="s">
        <v>6</v>
      </c>
      <c r="D9" s="13" t="s">
        <v>44</v>
      </c>
      <c r="E9" s="14" t="s">
        <v>5</v>
      </c>
      <c r="F9" s="15">
        <v>-1441.11</v>
      </c>
      <c r="G9" s="16">
        <v>45341</v>
      </c>
      <c r="H9" s="73"/>
    </row>
    <row r="10" spans="1:11" x14ac:dyDescent="0.25">
      <c r="A10" s="11">
        <v>5</v>
      </c>
      <c r="B10" s="12" t="s">
        <v>9</v>
      </c>
      <c r="C10" s="13" t="s">
        <v>6</v>
      </c>
      <c r="D10" s="13" t="s">
        <v>44</v>
      </c>
      <c r="E10" s="14" t="s">
        <v>5</v>
      </c>
      <c r="F10" s="15">
        <v>-1441.11</v>
      </c>
      <c r="G10" s="16">
        <v>45341</v>
      </c>
      <c r="H10" s="73"/>
    </row>
    <row r="11" spans="1:11" x14ac:dyDescent="0.25">
      <c r="A11" s="11">
        <v>6</v>
      </c>
      <c r="B11" s="12" t="s">
        <v>10</v>
      </c>
      <c r="C11" s="13" t="s">
        <v>6</v>
      </c>
      <c r="D11" s="13" t="s">
        <v>44</v>
      </c>
      <c r="E11" s="14" t="s">
        <v>5</v>
      </c>
      <c r="F11" s="15">
        <v>-1441.11</v>
      </c>
      <c r="G11" s="16">
        <v>45338</v>
      </c>
      <c r="H11" s="73"/>
    </row>
    <row r="12" spans="1:11" x14ac:dyDescent="0.25">
      <c r="A12" s="11">
        <v>7</v>
      </c>
      <c r="B12" s="12" t="s">
        <v>11</v>
      </c>
      <c r="C12" s="13" t="s">
        <v>6</v>
      </c>
      <c r="D12" s="13" t="s">
        <v>44</v>
      </c>
      <c r="E12" s="14" t="s">
        <v>5</v>
      </c>
      <c r="F12" s="15">
        <v>-1441.11</v>
      </c>
      <c r="G12" s="16">
        <v>45341</v>
      </c>
      <c r="H12" s="73"/>
    </row>
    <row r="13" spans="1:11" x14ac:dyDescent="0.25">
      <c r="A13" s="11">
        <v>8</v>
      </c>
      <c r="B13" s="12" t="s">
        <v>12</v>
      </c>
      <c r="C13" s="13" t="s">
        <v>13</v>
      </c>
      <c r="D13" s="13" t="s">
        <v>44</v>
      </c>
      <c r="E13" s="14" t="s">
        <v>5</v>
      </c>
      <c r="F13" s="15">
        <v>-1441.11</v>
      </c>
      <c r="G13" s="16">
        <v>45341</v>
      </c>
      <c r="H13" s="73"/>
    </row>
    <row r="14" spans="1:11" x14ac:dyDescent="0.25">
      <c r="A14" s="11">
        <v>9</v>
      </c>
      <c r="B14" s="12" t="s">
        <v>14</v>
      </c>
      <c r="C14" s="13" t="s">
        <v>6</v>
      </c>
      <c r="D14" s="13" t="s">
        <v>44</v>
      </c>
      <c r="E14" s="14" t="s">
        <v>5</v>
      </c>
      <c r="F14" s="15">
        <v>-1441.11</v>
      </c>
      <c r="G14" s="16">
        <v>45341</v>
      </c>
      <c r="H14" s="73"/>
    </row>
    <row r="15" spans="1:11" x14ac:dyDescent="0.25">
      <c r="A15" s="11">
        <v>10</v>
      </c>
      <c r="B15" s="12" t="s">
        <v>15</v>
      </c>
      <c r="C15" s="13" t="s">
        <v>6</v>
      </c>
      <c r="D15" s="13" t="s">
        <v>44</v>
      </c>
      <c r="E15" s="14" t="s">
        <v>5</v>
      </c>
      <c r="F15" s="15">
        <v>-1441.11</v>
      </c>
      <c r="G15" s="16">
        <v>45341</v>
      </c>
      <c r="H15" s="73"/>
    </row>
    <row r="16" spans="1:11" x14ac:dyDescent="0.25">
      <c r="A16" s="11">
        <v>11</v>
      </c>
      <c r="B16" s="12" t="s">
        <v>16</v>
      </c>
      <c r="C16" s="13" t="s">
        <v>6</v>
      </c>
      <c r="D16" s="13" t="s">
        <v>44</v>
      </c>
      <c r="E16" s="14" t="s">
        <v>5</v>
      </c>
      <c r="F16" s="15">
        <v>-1441.11</v>
      </c>
      <c r="G16" s="16">
        <v>45341</v>
      </c>
      <c r="H16" s="73"/>
    </row>
    <row r="17" spans="1:8" x14ac:dyDescent="0.25">
      <c r="A17" s="11">
        <v>12</v>
      </c>
      <c r="B17" s="12" t="s">
        <v>17</v>
      </c>
      <c r="C17" s="13" t="s">
        <v>3</v>
      </c>
      <c r="D17" s="13" t="s">
        <v>46</v>
      </c>
      <c r="E17" s="14" t="s">
        <v>2</v>
      </c>
      <c r="F17" s="15">
        <v>-91595.38</v>
      </c>
      <c r="G17" s="16">
        <v>45362</v>
      </c>
      <c r="H17" s="73"/>
    </row>
    <row r="18" spans="1:8" x14ac:dyDescent="0.25">
      <c r="A18" s="11">
        <v>13</v>
      </c>
      <c r="B18" s="12" t="s">
        <v>51</v>
      </c>
      <c r="C18" s="13" t="s">
        <v>19</v>
      </c>
      <c r="D18" s="13" t="s">
        <v>44</v>
      </c>
      <c r="E18" s="14" t="s">
        <v>18</v>
      </c>
      <c r="F18" s="15">
        <v>-702.7</v>
      </c>
      <c r="G18" s="16">
        <v>45371</v>
      </c>
      <c r="H18" s="73"/>
    </row>
    <row r="19" spans="1:8" x14ac:dyDescent="0.25">
      <c r="A19" s="11">
        <v>14</v>
      </c>
      <c r="B19" s="12" t="s">
        <v>20</v>
      </c>
      <c r="C19" s="13" t="s">
        <v>6</v>
      </c>
      <c r="D19" s="13" t="s">
        <v>44</v>
      </c>
      <c r="E19" s="14" t="s">
        <v>5</v>
      </c>
      <c r="F19" s="15">
        <v>-1441.11</v>
      </c>
      <c r="G19" s="16">
        <v>45386</v>
      </c>
      <c r="H19" s="73"/>
    </row>
    <row r="20" spans="1:8" x14ac:dyDescent="0.25">
      <c r="A20" s="11">
        <v>15</v>
      </c>
      <c r="B20" s="12" t="s">
        <v>21</v>
      </c>
      <c r="C20" s="13" t="s">
        <v>3</v>
      </c>
      <c r="D20" s="13" t="s">
        <v>46</v>
      </c>
      <c r="E20" s="14" t="s">
        <v>2</v>
      </c>
      <c r="F20" s="15">
        <v>-18648.13</v>
      </c>
      <c r="G20" s="16">
        <v>45386</v>
      </c>
      <c r="H20" s="73"/>
    </row>
    <row r="21" spans="1:8" x14ac:dyDescent="0.25">
      <c r="A21" s="11">
        <v>16</v>
      </c>
      <c r="B21" s="12" t="s">
        <v>52</v>
      </c>
      <c r="C21" s="13" t="s">
        <v>6</v>
      </c>
      <c r="D21" s="13" t="s">
        <v>44</v>
      </c>
      <c r="E21" s="14" t="s">
        <v>5</v>
      </c>
      <c r="F21" s="15">
        <v>-1441.11</v>
      </c>
      <c r="G21" s="16">
        <v>45392</v>
      </c>
      <c r="H21" s="73"/>
    </row>
    <row r="22" spans="1:8" x14ac:dyDescent="0.25">
      <c r="A22" s="11">
        <v>17</v>
      </c>
      <c r="B22" s="12" t="s">
        <v>22</v>
      </c>
      <c r="C22" s="13" t="s">
        <v>3</v>
      </c>
      <c r="D22" s="13" t="s">
        <v>46</v>
      </c>
      <c r="E22" s="14" t="s">
        <v>2</v>
      </c>
      <c r="F22" s="15">
        <v>-80454.990000000005</v>
      </c>
      <c r="G22" s="16">
        <v>45418</v>
      </c>
      <c r="H22" s="73"/>
    </row>
    <row r="23" spans="1:8" x14ac:dyDescent="0.25">
      <c r="A23" s="11">
        <v>18</v>
      </c>
      <c r="B23" s="12" t="s">
        <v>23</v>
      </c>
      <c r="C23" s="13" t="s">
        <v>6</v>
      </c>
      <c r="D23" s="13" t="s">
        <v>44</v>
      </c>
      <c r="E23" s="14" t="s">
        <v>2</v>
      </c>
      <c r="F23" s="15">
        <f>-142845.64+0.01</f>
        <v>-142845.63</v>
      </c>
      <c r="G23" s="16">
        <v>45428</v>
      </c>
      <c r="H23" s="73"/>
    </row>
    <row r="24" spans="1:8" x14ac:dyDescent="0.25">
      <c r="A24" s="11">
        <v>19</v>
      </c>
      <c r="B24" s="12" t="s">
        <v>53</v>
      </c>
      <c r="C24" s="13" t="s">
        <v>19</v>
      </c>
      <c r="D24" s="13" t="s">
        <v>44</v>
      </c>
      <c r="E24" s="14" t="s">
        <v>18</v>
      </c>
      <c r="F24" s="15">
        <v>-140.54</v>
      </c>
      <c r="G24" s="16">
        <v>45432</v>
      </c>
      <c r="H24" s="73"/>
    </row>
    <row r="25" spans="1:8" x14ac:dyDescent="0.25">
      <c r="A25" s="11">
        <v>20</v>
      </c>
      <c r="B25" s="12" t="s">
        <v>24</v>
      </c>
      <c r="C25" s="13" t="s">
        <v>3</v>
      </c>
      <c r="D25" s="13" t="s">
        <v>46</v>
      </c>
      <c r="E25" s="14" t="s">
        <v>2</v>
      </c>
      <c r="F25" s="15">
        <v>-41756.83</v>
      </c>
      <c r="G25" s="16">
        <v>45446</v>
      </c>
      <c r="H25" s="73"/>
    </row>
    <row r="26" spans="1:8" x14ac:dyDescent="0.25">
      <c r="A26" s="11">
        <v>21</v>
      </c>
      <c r="B26" s="12" t="s">
        <v>54</v>
      </c>
      <c r="C26" s="13" t="s">
        <v>19</v>
      </c>
      <c r="D26" s="13" t="s">
        <v>44</v>
      </c>
      <c r="E26" s="14" t="s">
        <v>18</v>
      </c>
      <c r="F26" s="15">
        <v>-6966.25</v>
      </c>
      <c r="G26" s="16">
        <v>45463</v>
      </c>
      <c r="H26" s="73"/>
    </row>
    <row r="27" spans="1:8" x14ac:dyDescent="0.25">
      <c r="A27" s="11">
        <v>22</v>
      </c>
      <c r="B27" s="12" t="s">
        <v>25</v>
      </c>
      <c r="C27" s="13" t="s">
        <v>3</v>
      </c>
      <c r="D27" s="13" t="s">
        <v>46</v>
      </c>
      <c r="E27" s="14" t="s">
        <v>2</v>
      </c>
      <c r="F27" s="15">
        <v>-67325.710000000006</v>
      </c>
      <c r="G27" s="16">
        <v>45474</v>
      </c>
      <c r="H27" s="73"/>
    </row>
    <row r="28" spans="1:8" x14ac:dyDescent="0.25">
      <c r="A28" s="11">
        <v>23</v>
      </c>
      <c r="B28" s="12" t="s">
        <v>26</v>
      </c>
      <c r="C28" s="13" t="s">
        <v>6</v>
      </c>
      <c r="D28" s="13" t="s">
        <v>44</v>
      </c>
      <c r="E28" s="14" t="s">
        <v>2</v>
      </c>
      <c r="F28" s="15">
        <v>-3178.34</v>
      </c>
      <c r="G28" s="16">
        <v>45525</v>
      </c>
      <c r="H28" s="73"/>
    </row>
    <row r="29" spans="1:8" x14ac:dyDescent="0.25">
      <c r="A29" s="11">
        <v>24</v>
      </c>
      <c r="B29" s="12" t="s">
        <v>27</v>
      </c>
      <c r="C29" s="13" t="s">
        <v>3</v>
      </c>
      <c r="D29" s="13" t="s">
        <v>46</v>
      </c>
      <c r="E29" s="14" t="s">
        <v>2</v>
      </c>
      <c r="F29" s="15">
        <v>-55971.98</v>
      </c>
      <c r="G29" s="16">
        <v>45509</v>
      </c>
      <c r="H29" s="73"/>
    </row>
    <row r="30" spans="1:8" x14ac:dyDescent="0.25">
      <c r="A30" s="11">
        <v>25</v>
      </c>
      <c r="B30" s="12" t="s">
        <v>28</v>
      </c>
      <c r="C30" s="13" t="s">
        <v>6</v>
      </c>
      <c r="D30" s="13" t="s">
        <v>44</v>
      </c>
      <c r="E30" s="14" t="s">
        <v>2</v>
      </c>
      <c r="F30" s="15">
        <v>-3178.34</v>
      </c>
      <c r="G30" s="16">
        <v>45525</v>
      </c>
      <c r="H30" s="73"/>
    </row>
    <row r="31" spans="1:8" x14ac:dyDescent="0.25">
      <c r="A31" s="11">
        <v>26</v>
      </c>
      <c r="B31" s="12" t="s">
        <v>29</v>
      </c>
      <c r="C31" s="13" t="s">
        <v>6</v>
      </c>
      <c r="D31" s="13" t="s">
        <v>44</v>
      </c>
      <c r="E31" s="14" t="s">
        <v>2</v>
      </c>
      <c r="F31" s="15">
        <f>-3178.25+0.01</f>
        <v>-3178.24</v>
      </c>
      <c r="G31" s="16">
        <v>45548</v>
      </c>
      <c r="H31" s="73"/>
    </row>
    <row r="32" spans="1:8" x14ac:dyDescent="0.25">
      <c r="A32" s="11">
        <v>27</v>
      </c>
      <c r="B32" s="12" t="s">
        <v>55</v>
      </c>
      <c r="C32" s="13" t="s">
        <v>19</v>
      </c>
      <c r="D32" s="13" t="s">
        <v>44</v>
      </c>
      <c r="E32" s="14" t="s">
        <v>18</v>
      </c>
      <c r="F32" s="15">
        <v>-310</v>
      </c>
      <c r="G32" s="16">
        <v>45555</v>
      </c>
      <c r="H32" s="73"/>
    </row>
    <row r="33" spans="1:9" x14ac:dyDescent="0.25">
      <c r="A33" s="11">
        <v>28</v>
      </c>
      <c r="B33" s="12" t="s">
        <v>30</v>
      </c>
      <c r="C33" s="13" t="s">
        <v>6</v>
      </c>
      <c r="D33" s="13" t="s">
        <v>44</v>
      </c>
      <c r="E33" s="14" t="s">
        <v>2</v>
      </c>
      <c r="F33" s="15">
        <v>-3178.34</v>
      </c>
      <c r="G33" s="16">
        <v>45583</v>
      </c>
      <c r="H33" s="73"/>
    </row>
    <row r="34" spans="1:9" x14ac:dyDescent="0.25">
      <c r="A34" s="11">
        <v>29</v>
      </c>
      <c r="B34" s="12" t="s">
        <v>56</v>
      </c>
      <c r="C34" s="13" t="s">
        <v>19</v>
      </c>
      <c r="D34" s="13" t="s">
        <v>44</v>
      </c>
      <c r="E34" s="14" t="s">
        <v>18</v>
      </c>
      <c r="F34" s="15">
        <v>-154.99</v>
      </c>
      <c r="G34" s="16">
        <v>45583</v>
      </c>
      <c r="H34" s="73"/>
    </row>
    <row r="35" spans="1:9" x14ac:dyDescent="0.25">
      <c r="A35" s="11">
        <v>30</v>
      </c>
      <c r="B35" s="12" t="s">
        <v>57</v>
      </c>
      <c r="C35" s="13" t="s">
        <v>13</v>
      </c>
      <c r="D35" s="13" t="s">
        <v>44</v>
      </c>
      <c r="E35" s="14" t="s">
        <v>2</v>
      </c>
      <c r="F35" s="15">
        <v>-3178.34</v>
      </c>
      <c r="G35" s="16">
        <v>45610</v>
      </c>
      <c r="H35" s="73"/>
    </row>
    <row r="36" spans="1:9" x14ac:dyDescent="0.25">
      <c r="A36" s="11">
        <v>31</v>
      </c>
      <c r="B36" s="12" t="s">
        <v>58</v>
      </c>
      <c r="C36" s="13" t="s">
        <v>19</v>
      </c>
      <c r="D36" s="13" t="s">
        <v>44</v>
      </c>
      <c r="E36" s="14" t="s">
        <v>18</v>
      </c>
      <c r="F36" s="15">
        <v>-155</v>
      </c>
      <c r="G36" s="16">
        <v>45615</v>
      </c>
      <c r="H36" s="73"/>
    </row>
    <row r="37" spans="1:9" x14ac:dyDescent="0.25">
      <c r="A37" s="11">
        <v>32</v>
      </c>
      <c r="B37" s="12" t="s">
        <v>59</v>
      </c>
      <c r="C37" s="13" t="s">
        <v>6</v>
      </c>
      <c r="D37" s="13" t="s">
        <v>44</v>
      </c>
      <c r="E37" s="14" t="s">
        <v>2</v>
      </c>
      <c r="F37" s="15">
        <v>-3178.34</v>
      </c>
      <c r="G37" s="16">
        <v>45625</v>
      </c>
      <c r="H37" s="73"/>
    </row>
    <row r="38" spans="1:9" x14ac:dyDescent="0.25">
      <c r="A38" s="11">
        <v>33</v>
      </c>
      <c r="B38" s="12" t="s">
        <v>60</v>
      </c>
      <c r="C38" s="13" t="s">
        <v>13</v>
      </c>
      <c r="D38" s="13" t="s">
        <v>44</v>
      </c>
      <c r="E38" s="14" t="s">
        <v>5</v>
      </c>
      <c r="F38" s="15">
        <v>-2380.0500000000002</v>
      </c>
      <c r="G38" s="16">
        <v>45625</v>
      </c>
      <c r="H38" s="73"/>
    </row>
    <row r="39" spans="1:9" ht="15.75" thickBot="1" x14ac:dyDescent="0.3">
      <c r="A39" s="11">
        <v>34</v>
      </c>
      <c r="B39" s="12" t="s">
        <v>61</v>
      </c>
      <c r="C39" s="13" t="s">
        <v>19</v>
      </c>
      <c r="D39" s="13" t="s">
        <v>44</v>
      </c>
      <c r="E39" s="14" t="s">
        <v>18</v>
      </c>
      <c r="F39" s="15">
        <v>-426.06</v>
      </c>
      <c r="G39" s="16">
        <v>45646</v>
      </c>
      <c r="H39" s="73"/>
    </row>
    <row r="40" spans="1:9" s="19" customFormat="1" ht="26.45" customHeight="1" thickBot="1" x14ac:dyDescent="0.25">
      <c r="A40" s="70" t="s">
        <v>0</v>
      </c>
      <c r="B40" s="71"/>
      <c r="C40" s="71"/>
      <c r="D40" s="71"/>
      <c r="E40" s="72"/>
      <c r="F40" s="17">
        <f>SUM(F6:F39)</f>
        <v>-653697.03999999992</v>
      </c>
      <c r="G40" s="18"/>
      <c r="I40" s="20"/>
    </row>
  </sheetData>
  <autoFilter ref="A5:K40" xr:uid="{3B284A6B-02DB-4AC5-8CB7-6E757353B477}"/>
  <mergeCells count="3">
    <mergeCell ref="A1:G1"/>
    <mergeCell ref="A3:G3"/>
    <mergeCell ref="A40:E40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2C6BBF-131B-4A22-8E19-50BBF9DD1963}"/>
</file>

<file path=customXml/itemProps2.xml><?xml version="1.0" encoding="utf-8"?>
<ds:datastoreItem xmlns:ds="http://schemas.openxmlformats.org/officeDocument/2006/customXml" ds:itemID="{01FDFD5A-67F6-4250-BCC9-257A00F9285C}"/>
</file>

<file path=customXml/itemProps3.xml><?xml version="1.0" encoding="utf-8"?>
<ds:datastoreItem xmlns:ds="http://schemas.openxmlformats.org/officeDocument/2006/customXml" ds:itemID="{A8BBF68F-BC52-47B6-859E-C8DB24E205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 CAPA</vt:lpstr>
      <vt:lpstr>AVISO CRÉDITO</vt:lpstr>
      <vt:lpstr> RESUMO FINANCEIRO</vt:lpstr>
      <vt:lpstr> RELAÇÃO PAGAMENTOS</vt:lpstr>
      <vt:lpstr>' CAPA'!Area_de_impressao</vt:lpstr>
      <vt:lpstr>' RELAÇÃO PAGAMENTOS'!Area_de_impressao</vt:lpstr>
      <vt:lpstr>' RESUMO FINANCEIRO'!Area_de_impressao</vt:lpstr>
      <vt:lpstr>'AVISO CRÉDITO'!Area_de_impressao</vt:lpstr>
      <vt:lpstr>' 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Raul Rodrigues Bomfim</cp:lastModifiedBy>
  <cp:lastPrinted>2025-01-29T19:26:06Z</cp:lastPrinted>
  <dcterms:created xsi:type="dcterms:W3CDTF">2022-07-26T16:12:56Z</dcterms:created>
  <dcterms:modified xsi:type="dcterms:W3CDTF">2025-01-29T19:26:09Z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