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35D33155-9481-4D12-947E-7CAF4A2C829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CESP-CGs OP 88700_701" sheetId="11" state="hidden" r:id="rId1"/>
    <sheet name="Balanço" sheetId="19" r:id="rId2"/>
    <sheet name="DRE" sheetId="20" r:id="rId3"/>
    <sheet name="HC- PERDIZES - DFC" sheetId="16" r:id="rId4"/>
    <sheet name="CONCILIAÇÃO" sheetId="9" r:id="rId5"/>
  </sheets>
  <externalReferences>
    <externalReference r:id="rId6"/>
    <externalReference r:id="rId7"/>
    <externalReference r:id="rId8"/>
  </externalReferences>
  <definedNames>
    <definedName name="_xlnm._FilterDatabase" localSheetId="1" hidden="1">Balanço!$A$6:$A$25</definedName>
    <definedName name="_xlnm._FilterDatabase" localSheetId="2" hidden="1">DRE!$A$6:$A$12</definedName>
    <definedName name="A" localSheetId="3">#REF!</definedName>
    <definedName name="A" localSheetId="0">#REF!</definedName>
    <definedName name="A">#REF!</definedName>
    <definedName name="AAAAAAAAAAA" localSheetId="3">#REF!</definedName>
    <definedName name="AAAAAAAAAAA" localSheetId="0">#REF!</definedName>
    <definedName name="AAAAAAAAAAA">#REF!</definedName>
    <definedName name="_xlnm.Print_Area" localSheetId="4">CONCILIAÇÃO!$A$1:$C$18</definedName>
    <definedName name="_xlnm.Print_Area" localSheetId="3">'HC- PERDIZES - DFC'!$A$1:$C$41</definedName>
    <definedName name="_xlnm.Print_Area" localSheetId="0">'ICESP-CGs OP 88700_701'!$A$1:$Q$40</definedName>
    <definedName name="B" localSheetId="3">#REF!</definedName>
    <definedName name="B" localSheetId="0">#REF!</definedName>
    <definedName name="B">#REF!</definedName>
    <definedName name="b110000000000">#REF!</definedName>
    <definedName name="bbbbbbbbbbbbbbb" localSheetId="3">#REF!</definedName>
    <definedName name="bbbbbbbbbbbbbbb" localSheetId="0">#REF!</definedName>
    <definedName name="bbbbbbbbbbbbbbb">#REF!</definedName>
    <definedName name="CONSOL_HIERARQUIZADO_HCOP" localSheetId="3">#REF!</definedName>
    <definedName name="CONSOL_HIERARQUIZADO_HCOP" localSheetId="0">#REF!</definedName>
    <definedName name="CONSOL_HIERARQUIZADO_HCOP">#REF!</definedName>
    <definedName name="CONSOLIDADO" localSheetId="3">#REF!</definedName>
    <definedName name="CONSOLIDADO" localSheetId="0">#REF!</definedName>
    <definedName name="CONSOLIDADO">#REF!</definedName>
    <definedName name="CRIS" localSheetId="3">#REF!</definedName>
    <definedName name="CRIS" localSheetId="0">#REF!</definedName>
    <definedName name="CRIS">#REF!</definedName>
    <definedName name="E" localSheetId="3">#REF!</definedName>
    <definedName name="E" localSheetId="0">#REF!</definedName>
    <definedName name="E">#REF!</definedName>
    <definedName name="e_consolidado_hier_completa" localSheetId="3">#REF!</definedName>
    <definedName name="e_consolidado_hier_completa" localSheetId="0">#REF!</definedName>
    <definedName name="e_consolidado_hier_completa">#REF!</definedName>
    <definedName name="e_consolidado_julho07_hier_completa" localSheetId="3">#REF!</definedName>
    <definedName name="e_consolidado_julho07_hier_completa" localSheetId="0">#REF!</definedName>
    <definedName name="e_consolidado_julho07_hier_completa">#REF!</definedName>
    <definedName name="e_saldo_total_julh07_hier_completa" localSheetId="3">#REF!</definedName>
    <definedName name="e_saldo_total_julh07_hier_completa" localSheetId="0">#REF!</definedName>
    <definedName name="e_saldo_total_julh07_hier_completa">#REF!</definedName>
    <definedName name="F" localSheetId="3">#REF!</definedName>
    <definedName name="F" localSheetId="0">#REF!</definedName>
    <definedName name="F">#REF!</definedName>
    <definedName name="FFFFFFF" localSheetId="3">#REF!</definedName>
    <definedName name="FFFFFFF" localSheetId="0">#REF!</definedName>
    <definedName name="FFFFFFF">#REF!</definedName>
    <definedName name="FFFFFFFFFFFFFFFFFF" localSheetId="3">#REF!</definedName>
    <definedName name="FFFFFFFFFFFFFFFFFF" localSheetId="0">#REF!</definedName>
    <definedName name="FFFFFFFFFFFFFFFFFF">#REF!</definedName>
    <definedName name="fppfpfpfp" localSheetId="3">#REF!</definedName>
    <definedName name="fppfpfpfp" localSheetId="0">#REF!</definedName>
    <definedName name="fppfpfpfp">#REF!</definedName>
    <definedName name="ggg" localSheetId="3">#REF!</definedName>
    <definedName name="ggg" localSheetId="0">#REF!</definedName>
    <definedName name="ggg">#REF!</definedName>
    <definedName name="GR" localSheetId="3">#REF!</definedName>
    <definedName name="GR" localSheetId="0">#REF!</definedName>
    <definedName name="GR">#REF!</definedName>
    <definedName name="ICESP_DFC___CONSOL_HIERAR" localSheetId="3">#REF!</definedName>
    <definedName name="ICESP_DFC___CONSOL_HIERAR" localSheetId="0">#REF!</definedName>
    <definedName name="ICESP_DFC___CONSOL_HIERAR">#REF!</definedName>
    <definedName name="já" localSheetId="3">#REF!</definedName>
    <definedName name="já" localSheetId="0">#REF!</definedName>
    <definedName name="já">#REF!</definedName>
    <definedName name="jjjjjjjjjjjjjjjjjjjjj" localSheetId="3">#REF!</definedName>
    <definedName name="jjjjjjjjjjjjjjjjjjjjj" localSheetId="0">#REF!</definedName>
    <definedName name="jjjjjjjjjjjjjjjjjjjjj">#REF!</definedName>
    <definedName name="k" localSheetId="3">#REF!</definedName>
    <definedName name="k" localSheetId="0">#REF!</definedName>
    <definedName name="k">#REF!</definedName>
    <definedName name="LDLDLDLDLD" localSheetId="3">#REF!</definedName>
    <definedName name="LDLDLDLDLD" localSheetId="0">#REF!</definedName>
    <definedName name="LDLDLDLDLD">#REF!</definedName>
    <definedName name="LL" localSheetId="3">#REF!</definedName>
    <definedName name="LL" localSheetId="0">#REF!</definedName>
    <definedName name="LL">#REF!</definedName>
    <definedName name="mmmm" localSheetId="3">#REF!</definedName>
    <definedName name="mmmm" localSheetId="0">#REF!</definedName>
    <definedName name="mmmm">#REF!</definedName>
    <definedName name="N___Consolidado_ICESP_HIER" localSheetId="3">#REF!</definedName>
    <definedName name="N___Consolidado_ICESP_HIER" localSheetId="0">#REF!</definedName>
    <definedName name="N___Consolidado_ICESP_HIER">#REF!</definedName>
    <definedName name="o" localSheetId="3">#REF!</definedName>
    <definedName name="o" localSheetId="0">#REF!</definedName>
    <definedName name="o">#REF!</definedName>
    <definedName name="tb" localSheetId="3">#REF!</definedName>
    <definedName name="tb" localSheetId="0">#REF!</definedName>
    <definedName name="tb">#REF!</definedName>
    <definedName name="tbCG" localSheetId="3">[1]Plan1!$J$5:$K$1422</definedName>
    <definedName name="tbCG">[2]Plan1!$J$5:$K$1422</definedName>
    <definedName name="tbEspTit" localSheetId="3">[1]Plan1!$A$5:$B$7</definedName>
    <definedName name="tbEspTit">[2]Plan1!$A$5:$B$7</definedName>
    <definedName name="tbTpReceita" localSheetId="3">[1]Plan1!$D$5:$E$10</definedName>
    <definedName name="tbTpReceita">[2]Plan1!$D$5:$E$10</definedName>
    <definedName name="z" localSheetId="3">#REF!</definedName>
    <definedName name="z" localSheetId="0">#REF!</definedName>
    <definedName name="z">#REF!</definedName>
    <definedName name="ZZ_DISTR_AIH_CONTR_DEZ2005" localSheetId="3">#REF!</definedName>
    <definedName name="ZZ_DISTR_AIH_CONTR_DEZ2005" localSheetId="0">#REF!</definedName>
    <definedName name="ZZ_DISTR_AIH_CONTR_DEZ2005">#REF!</definedName>
    <definedName name="ZZ_DISTR_AIH_CONTR_JAN2006" localSheetId="3">#REF!</definedName>
    <definedName name="ZZ_DISTR_AIH_CONTR_JAN2006" localSheetId="0">#REF!</definedName>
    <definedName name="ZZ_DISTR_AIH_CONTR_JAN2006">#REF!</definedName>
    <definedName name="ZZ_DISTR_AMB_CONTR_DEZ2005" localSheetId="3">#REF!</definedName>
    <definedName name="ZZ_DISTR_AMB_CONTR_DEZ2005" localSheetId="0">#REF!</definedName>
    <definedName name="ZZ_DISTR_AMB_CONTR_DEZ2005">#REF!</definedName>
    <definedName name="ZZ_DISTR_AMB_CONTR_JAN2006" localSheetId="3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3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0" l="1"/>
  <c r="B23" i="20"/>
  <c r="B21" i="20"/>
  <c r="B11" i="20"/>
  <c r="B6" i="20"/>
  <c r="B23" i="19"/>
  <c r="B16" i="19"/>
  <c r="B15" i="19"/>
  <c r="B13" i="19"/>
  <c r="B7" i="19"/>
  <c r="B6" i="19"/>
  <c r="C18" i="9" l="1"/>
  <c r="C35" i="16"/>
  <c r="C24" i="16"/>
  <c r="C29" i="16" s="1"/>
  <c r="C18" i="16"/>
  <c r="C37" i="16" l="1"/>
  <c r="C41" i="16" l="1"/>
  <c r="C32" i="11" l="1"/>
  <c r="C33" i="11" s="1"/>
  <c r="C23" i="11"/>
  <c r="C27" i="11" s="1"/>
  <c r="C17" i="11"/>
  <c r="C35" i="11" l="1"/>
  <c r="C39" i="11"/>
  <c r="Q37" i="11" l="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 s="1"/>
  <c r="N23" i="11"/>
  <c r="N27" i="11" s="1"/>
  <c r="M23" i="11"/>
  <c r="M27" i="11" s="1"/>
  <c r="M35" i="11" s="1"/>
  <c r="L23" i="11"/>
  <c r="L27" i="11" s="1"/>
  <c r="K23" i="11"/>
  <c r="K27" i="11" s="1"/>
  <c r="J23" i="11"/>
  <c r="J27" i="11" s="1"/>
  <c r="I23" i="11"/>
  <c r="I27" i="11" s="1"/>
  <c r="I35" i="11" s="1"/>
  <c r="H23" i="11"/>
  <c r="H27" i="11" s="1"/>
  <c r="G23" i="11"/>
  <c r="G27" i="11" s="1"/>
  <c r="F23" i="11"/>
  <c r="F27" i="11" s="1"/>
  <c r="E23" i="11"/>
  <c r="E27" i="11" s="1"/>
  <c r="E35" i="11" s="1"/>
  <c r="D23" i="11"/>
  <c r="D27" i="11" s="1"/>
  <c r="Q22" i="11"/>
  <c r="Q21" i="11"/>
  <c r="Q20" i="11"/>
  <c r="O17" i="11"/>
  <c r="N17" i="11"/>
  <c r="M17" i="11"/>
  <c r="L17" i="11"/>
  <c r="L35" i="11" s="1"/>
  <c r="K17" i="11"/>
  <c r="J17" i="11"/>
  <c r="I17" i="11"/>
  <c r="H17" i="11"/>
  <c r="H35" i="11" s="1"/>
  <c r="G17" i="11"/>
  <c r="F17" i="11"/>
  <c r="E17" i="11"/>
  <c r="D17" i="11"/>
  <c r="Q16" i="11"/>
  <c r="Q15" i="11"/>
  <c r="Q14" i="11"/>
  <c r="Q13" i="11"/>
  <c r="Q12" i="11"/>
  <c r="Q11" i="11"/>
  <c r="Q8" i="11"/>
  <c r="D35" i="11" l="1"/>
  <c r="D39" i="11"/>
  <c r="E8" i="11" s="1"/>
  <c r="E39" i="11" s="1"/>
  <c r="F8" i="11" s="1"/>
  <c r="Q23" i="11"/>
  <c r="Q27" i="11" s="1"/>
  <c r="Q17" i="11"/>
  <c r="Q33" i="11"/>
  <c r="F35" i="11"/>
  <c r="J35" i="11"/>
  <c r="N35" i="11"/>
  <c r="G35" i="11"/>
  <c r="K35" i="11"/>
  <c r="O35" i="11"/>
  <c r="F39" i="11" l="1"/>
  <c r="G8" i="11" s="1"/>
  <c r="G39" i="11" s="1"/>
  <c r="H8" i="11" s="1"/>
  <c r="H39" i="11" s="1"/>
  <c r="I8" i="11" s="1"/>
  <c r="I39" i="11" s="1"/>
  <c r="J8" i="11" s="1"/>
  <c r="J39" i="11" s="1"/>
  <c r="K8" i="11" s="1"/>
  <c r="K39" i="11" s="1"/>
  <c r="L8" i="11" s="1"/>
  <c r="L39" i="11" s="1"/>
  <c r="M8" i="11" s="1"/>
  <c r="M39" i="11" s="1"/>
  <c r="N8" i="11" s="1"/>
  <c r="N39" i="11" s="1"/>
  <c r="O8" i="11" s="1"/>
  <c r="O39" i="11" s="1"/>
  <c r="Q35" i="11"/>
  <c r="Q39" i="11" s="1"/>
</calcChain>
</file>

<file path=xl/sharedStrings.xml><?xml version="1.0" encoding="utf-8"?>
<sst xmlns="http://schemas.openxmlformats.org/spreadsheetml/2006/main" count="126" uniqueCount="90">
  <si>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</si>
  <si>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</si>
  <si>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</si>
  <si>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</si>
  <si>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</si>
  <si>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</si>
  <si>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</si>
  <si>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</si>
  <si>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</si>
  <si>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</si>
  <si>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</si>
  <si>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</si>
  <si>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</si>
  <si>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</si>
  <si>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</si>
  <si>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</si>
  <si>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</si>
  <si>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</si>
  <si>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</si>
  <si>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</si>
  <si>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</si>
  <si>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</si>
  <si>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</si>
  <si>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</si>
  <si>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</si>
  <si>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</si>
  <si>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</si>
  <si>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</si>
  <si>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</si>
  <si>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</si>
  <si>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</si>
  <si>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</si>
  <si>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</si>
  <si>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</si>
  <si>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</si>
  <si>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</si>
  <si>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</si>
  <si>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</si>
  <si>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</si>
  <si>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</si>
  <si>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</si>
  <si>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</si>
  <si>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</si>
  <si>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</si>
  <si>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</si>
  <si>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</si>
  <si>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</si>
  <si>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Fluxos de caixa de  janeiro/2024 (R$ mil)</t>
  </si>
  <si>
    <t>INSTITUTO PERDIZES -  Contrato de Gestão nº 02/2022         (CG 75.000)</t>
  </si>
  <si>
    <t>INSTITUTO PERDIZES -  Contrato de Gestão nº 02/2022              (CG 75.000)</t>
  </si>
  <si>
    <t>INSTITUTO PERDIZES</t>
  </si>
  <si>
    <t>CONTRATO DE GESTÃO N.º 02/2022</t>
  </si>
  <si>
    <t>BALANÇO PATRIMONIAL EM 31 DE JANEIRO DE 2024 (EM R$)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</si>
  <si>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</si>
  <si>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</si>
  <si>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</si>
  <si>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</si>
  <si>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</si>
  <si>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</si>
  <si>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</si>
  <si>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</si>
  <si>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</si>
  <si>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</si>
  <si>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</si>
  <si>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</si>
  <si>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</si>
  <si>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</si>
  <si>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</si>
  <si>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</si>
  <si>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</si>
  <si>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</si>
  <si>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</si>
  <si>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DEMONSTRAÇÃO DOS RESULTADOS EM JANEIRO/2024 (R$)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</si>
  <si>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</si>
  <si>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</si>
  <si>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</si>
  <si>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</si>
  <si>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</si>
  <si>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</si>
  <si>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</si>
  <si>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</si>
  <si>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</si>
  <si>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</si>
  <si>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</si>
  <si>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</si>
  <si>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OUTRAS DESPESAS</t>
  </si>
  <si>
    <t>RESULTADO OPERACIONAL</t>
  </si>
  <si>
    <t>RESULTADOS FINANCEIROS LÍQUIDOS</t>
  </si>
  <si>
    <t>RECEITAS FINANCEIRAS</t>
  </si>
  <si>
    <t>Fluxos de caixa de janeiro/2024 (R$ mil)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</si>
</sst>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u/>
      <sz val="11"/>
      <color theme="1" tint="0.249977111117893"/>
      <name val="Verdana"/>
      <family val="2"/>
    </font>
    <font>
      <sz val="10"/>
      <color indexed="8"/>
      <name val="Arial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12"/>
      <color rgb="FF548235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6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4" fillId="0" borderId="0">
      <alignment vertical="top"/>
    </xf>
    <xf numFmtId="43" fontId="40" fillId="0" borderId="0" applyFont="0" applyFill="0" applyBorder="0" applyAlignment="0" applyProtection="0"/>
    <xf numFmtId="166" fontId="34" fillId="0" borderId="0" applyFont="0" applyFill="0" applyBorder="0" applyAlignment="0" applyProtection="0">
      <alignment vertical="top"/>
    </xf>
  </cellStyleXfs>
  <cellXfs count="11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3" fontId="26" fillId="0" borderId="0" xfId="0" applyNumberFormat="1" applyFont="1" applyAlignment="1">
      <alignment vertical="center"/>
    </xf>
    <xf numFmtId="0" fontId="26" fillId="0" borderId="8" xfId="0" applyFont="1" applyBorder="1" applyAlignment="1">
      <alignment horizontal="left" vertical="center" indent="2"/>
    </xf>
    <xf numFmtId="3" fontId="26" fillId="0" borderId="8" xfId="0" applyNumberFormat="1" applyFont="1" applyBorder="1" applyAlignment="1">
      <alignment vertical="center"/>
    </xf>
    <xf numFmtId="0" fontId="26" fillId="0" borderId="4" xfId="0" applyFont="1" applyBorder="1" applyAlignment="1">
      <alignment horizontal="left" vertical="center" wrapText="1" indent="2"/>
    </xf>
    <xf numFmtId="3" fontId="26" fillId="0" borderId="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 indent="2"/>
    </xf>
    <xf numFmtId="3" fontId="22" fillId="0" borderId="0" xfId="0" applyNumberFormat="1" applyFont="1" applyAlignment="1">
      <alignment vertical="center"/>
    </xf>
    <xf numFmtId="0" fontId="25" fillId="7" borderId="6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164" fontId="25" fillId="7" borderId="7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5" fillId="0" borderId="0" xfId="3" applyFont="1" applyAlignment="1">
      <alignment vertical="center"/>
    </xf>
    <xf numFmtId="0" fontId="36" fillId="0" borderId="0" xfId="3" applyFont="1" applyAlignment="1">
      <alignment horizontal="center" vertical="center" wrapText="1"/>
    </xf>
    <xf numFmtId="0" fontId="37" fillId="0" borderId="0" xfId="3" applyFont="1" applyAlignment="1">
      <alignment vertical="center"/>
    </xf>
    <xf numFmtId="0" fontId="38" fillId="0" borderId="0" xfId="3" applyFont="1" applyAlignment="1">
      <alignment horizontal="center" vertical="center" wrapText="1"/>
    </xf>
    <xf numFmtId="0" fontId="39" fillId="8" borderId="0" xfId="3" applyFont="1" applyFill="1" applyAlignment="1">
      <alignment vertical="center"/>
    </xf>
    <xf numFmtId="3" fontId="39" fillId="8" borderId="0" xfId="4" applyNumberFormat="1" applyFont="1" applyFill="1" applyAlignment="1">
      <alignment horizontal="right" vertical="center"/>
    </xf>
    <xf numFmtId="0" fontId="41" fillId="0" borderId="0" xfId="3" applyFont="1" applyAlignment="1">
      <alignment vertical="center"/>
    </xf>
    <xf numFmtId="0" fontId="39" fillId="9" borderId="0" xfId="3" applyFont="1" applyFill="1" applyAlignment="1">
      <alignment vertical="center"/>
    </xf>
    <xf numFmtId="3" fontId="39" fillId="9" borderId="0" xfId="4" applyNumberFormat="1" applyFont="1" applyFill="1" applyAlignment="1">
      <alignment horizontal="right" vertical="center"/>
    </xf>
    <xf numFmtId="0" fontId="41" fillId="0" borderId="0" xfId="3" applyFont="1" applyAlignment="1">
      <alignment horizontal="left" vertical="center" indent="1"/>
    </xf>
    <xf numFmtId="3" fontId="41" fillId="0" borderId="0" xfId="4" applyNumberFormat="1" applyFont="1" applyFill="1" applyAlignment="1">
      <alignment horizontal="right" vertical="center"/>
    </xf>
    <xf numFmtId="0" fontId="42" fillId="0" borderId="0" xfId="3" applyFont="1" applyAlignment="1">
      <alignment vertical="center"/>
    </xf>
    <xf numFmtId="0" fontId="36" fillId="0" borderId="0" xfId="3" applyFont="1" applyAlignment="1">
      <alignment vertical="center" wrapText="1"/>
    </xf>
    <xf numFmtId="0" fontId="38" fillId="0" borderId="0" xfId="3" applyFont="1" applyAlignment="1">
      <alignment vertical="center" wrapText="1"/>
    </xf>
    <xf numFmtId="4" fontId="35" fillId="0" borderId="0" xfId="3" applyNumberFormat="1" applyFont="1" applyAlignment="1">
      <alignment vertical="center"/>
    </xf>
    <xf numFmtId="166" fontId="41" fillId="0" borderId="0" xfId="5" applyFont="1" applyAlignment="1">
      <alignment vertical="center"/>
    </xf>
    <xf numFmtId="4" fontId="41" fillId="0" borderId="0" xfId="3" applyNumberFormat="1" applyFont="1" applyAlignment="1">
      <alignment vertical="center"/>
    </xf>
    <xf numFmtId="3" fontId="41" fillId="0" borderId="0" xfId="4" applyNumberFormat="1" applyFont="1" applyAlignment="1">
      <alignment horizontal="right" vertical="center"/>
    </xf>
    <xf numFmtId="166" fontId="41" fillId="0" borderId="0" xfId="5" applyFont="1" applyFill="1" applyAlignment="1">
      <alignment vertical="center"/>
    </xf>
    <xf numFmtId="43" fontId="41" fillId="0" borderId="0" xfId="3" applyNumberFormat="1" applyFont="1" applyAlignment="1">
      <alignment vertical="center"/>
    </xf>
    <xf numFmtId="0" fontId="39" fillId="10" borderId="0" xfId="3" applyFont="1" applyFill="1" applyAlignment="1">
      <alignment horizontal="left" vertical="center" indent="1"/>
    </xf>
    <xf numFmtId="3" fontId="39" fillId="0" borderId="0" xfId="4" applyNumberFormat="1" applyFont="1" applyFill="1" applyAlignment="1">
      <alignment horizontal="right" vertical="center"/>
    </xf>
    <xf numFmtId="0" fontId="41" fillId="0" borderId="0" xfId="3" applyFont="1" applyAlignment="1">
      <alignment horizontal="left" vertical="center" indent="2"/>
    </xf>
    <xf numFmtId="4" fontId="41" fillId="0" borderId="0" xfId="4" applyNumberFormat="1" applyFont="1" applyFill="1" applyAlignment="1">
      <alignment horizontal="right" vertical="center"/>
    </xf>
    <xf numFmtId="3" fontId="41" fillId="0" borderId="0" xfId="5" applyNumberFormat="1" applyFont="1" applyAlignment="1">
      <alignment horizontal="right" vertical="center"/>
    </xf>
    <xf numFmtId="0" fontId="39" fillId="0" borderId="0" xfId="3" applyFont="1" applyAlignment="1">
      <alignment vertical="center"/>
    </xf>
    <xf numFmtId="0" fontId="39" fillId="11" borderId="0" xfId="3" applyFont="1" applyFill="1" applyAlignment="1">
      <alignment vertical="center"/>
    </xf>
    <xf numFmtId="3" fontId="39" fillId="11" borderId="0" xfId="4" applyNumberFormat="1" applyFont="1" applyFill="1" applyAlignment="1">
      <alignment horizontal="right" vertical="center"/>
    </xf>
    <xf numFmtId="0" fontId="43" fillId="12" borderId="0" xfId="3" applyFont="1" applyFill="1" applyAlignment="1">
      <alignment vertical="center"/>
    </xf>
    <xf numFmtId="3" fontId="43" fillId="12" borderId="0" xfId="4" applyNumberFormat="1" applyFont="1" applyFill="1" applyAlignment="1">
      <alignment horizontal="right" vertical="center"/>
    </xf>
  </cellXfs>
  <cellStyles count="6">
    <cellStyle name="Normal" xfId="0" builtinId="0"/>
    <cellStyle name="Normal 2 4 2" xfId="3" xr:uid="{8081B6D3-4A13-44C9-AD68-CBB00906097D}"/>
    <cellStyle name="Separador de milhares 3" xfId="1" xr:uid="{00000000-0005-0000-0000-000001000000}"/>
    <cellStyle name="Separador de milhares 4" xfId="2" xr:uid="{00000000-0005-0000-0000-000002000000}"/>
    <cellStyle name="Vírgula 2" xfId="4" xr:uid="{59F13042-59AB-4322-964A-0A02C431BE13}"/>
    <cellStyle name="Vírgula 3" xfId="5" xr:uid="{E4D5FA6E-A968-47B3-AA86-2644BE322DD1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46465</xdr:colOff>
      <xdr:row>0</xdr:row>
      <xdr:rowOff>2</xdr:rowOff>
    </xdr:from>
    <xdr:to>
      <xdr:col>1</xdr:col>
      <xdr:colOff>974912</xdr:colOff>
      <xdr:row>0</xdr:row>
      <xdr:rowOff>497660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190-3CD8-4564-AB79-5057B460E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5" y="2"/>
          <a:ext cx="5776672" cy="497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11615</xdr:rowOff>
    </xdr:from>
    <xdr:to>
      <xdr:col>1</xdr:col>
      <xdr:colOff>1060870</xdr:colOff>
      <xdr:row>0</xdr:row>
      <xdr:rowOff>519079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D72D09-1B80-45A1-AD60-AFADA5BCA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5"/>
          <a:ext cx="5747170" cy="507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1</xdr:rowOff>
    </xdr:from>
    <xdr:to>
      <xdr:col>2</xdr:col>
      <xdr:colOff>1714500</xdr:colOff>
      <xdr:row>0</xdr:row>
      <xdr:rowOff>855306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A474C5-04E2-4675-A625-67108E55B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5" y="1"/>
          <a:ext cx="5987142" cy="855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690562</xdr:colOff>
      <xdr:row>0</xdr:row>
      <xdr:rowOff>838179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FEDB9E-74B0-409B-B00A-4AAC9D840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250781" cy="8381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HC-PERDIZES\Presta&#231;&#227;o%20de%20Contas%20-%20HC%20x%20Perdizes\2024\1%20-%20Janeiro24\Arquivos%20Contabilidade\JANEIRO%2024_Oficial_Cont_Operacional_%20-%20mensal.xlsx" TargetMode="External"/><Relationship Id="rId1" Type="http://schemas.openxmlformats.org/officeDocument/2006/relationships/externalLinkPath" Target="/Controladoria/Projetos%20Controladoria/Subven&#231;&#245;es/HC-PERDIZES/Presta&#231;&#227;o%20de%20Contas%20-%20HC%20x%20Perdizes/2024/1%20-%20Janeiro24/Arquivos%20Contabilidade/JANEIRO%2024_Oficial_Cont_Operacional_%20-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ço"/>
      <sheetName val="D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81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42" customHeight="1" x14ac:dyDescent="0.25">
      <c r="A2" s="82" t="s">
        <v>46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30" customHeight="1" x14ac:dyDescent="0.25">
      <c r="A3" s="83" t="s">
        <v>45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1DE5-7B75-4723-B32A-6DE5D501361F}">
  <dimension ref="A1:B27"/>
  <sheetViews>
    <sheetView showGridLines="0" tabSelected="1" zoomScale="85" zoomScaleNormal="85" workbookViewId="0">
      <selection activeCell="I14" sqref="I14"/>
    </sheetView>
  </sheetViews>
  <sheetFormatPr defaultColWidth="6.85546875" defaultRowHeight="15" customHeight="1" x14ac:dyDescent="0.25"/>
  <cols>
    <col min="1" max="1" width="72.7109375" style="97" customWidth="1"/>
    <col min="2" max="2" width="15.5703125" style="97" bestFit="1" customWidth="1"/>
    <col min="3" max="16384" width="6.85546875" style="97"/>
  </cols>
  <sheetData>
    <row r="1" spans="1:2" s="86" customFormat="1" ht="50.1" customHeight="1" x14ac:dyDescent="0.25"/>
    <row r="2" spans="1:2" s="88" customFormat="1" ht="24.95" customHeight="1" x14ac:dyDescent="0.25">
      <c r="A2" s="87" t="s">
        <v>50</v>
      </c>
      <c r="B2" s="87"/>
    </row>
    <row r="3" spans="1:2" s="88" customFormat="1" ht="24.95" customHeight="1" x14ac:dyDescent="0.25">
      <c r="A3" s="89" t="s">
        <v>51</v>
      </c>
      <c r="B3" s="89"/>
    </row>
    <row r="4" spans="1:2" s="88" customFormat="1" ht="24.95" customHeight="1" x14ac:dyDescent="0.25">
      <c r="A4" s="89" t="s">
        <v>52</v>
      </c>
      <c r="B4" s="89"/>
    </row>
    <row r="5" spans="1:2" s="86" customFormat="1" ht="24.95" customHeight="1" x14ac:dyDescent="0.25"/>
    <row r="6" spans="1:2" s="92" customFormat="1" ht="24.95" customHeight="1" x14ac:dyDescent="0.25">
      <c r="A6" s="90" t="s">
        <v>53</v>
      </c>
      <c r="B6" s="91">
        <f>B7+B13</f>
        <v>13825170.420000002</v>
      </c>
    </row>
    <row r="7" spans="1:2" s="92" customFormat="1" ht="24.95" customHeight="1" x14ac:dyDescent="0.25">
      <c r="A7" s="93" t="s">
        <v>54</v>
      </c>
      <c r="B7" s="94">
        <f>SUM(B8:B12)</f>
        <v>13463225.500000002</v>
      </c>
    </row>
    <row r="8" spans="1:2" s="92" customFormat="1" ht="24.95" customHeight="1" x14ac:dyDescent="0.25">
      <c r="A8" s="95" t="s">
        <v>55</v>
      </c>
      <c r="B8" s="96">
        <v>9306969.3200000003</v>
      </c>
    </row>
    <row r="9" spans="1:2" s="92" customFormat="1" ht="24.95" customHeight="1" x14ac:dyDescent="0.25">
      <c r="A9" s="95" t="s">
        <v>56</v>
      </c>
      <c r="B9" s="96">
        <v>1622000</v>
      </c>
    </row>
    <row r="10" spans="1:2" s="92" customFormat="1" ht="24.95" customHeight="1" x14ac:dyDescent="0.25">
      <c r="A10" s="95" t="s">
        <v>57</v>
      </c>
      <c r="B10" s="96">
        <v>2271581.8500000006</v>
      </c>
    </row>
    <row r="11" spans="1:2" s="92" customFormat="1" ht="24.95" customHeight="1" x14ac:dyDescent="0.25">
      <c r="A11" s="95" t="s">
        <v>58</v>
      </c>
      <c r="B11" s="96">
        <v>10576.920000000002</v>
      </c>
    </row>
    <row r="12" spans="1:2" s="92" customFormat="1" ht="24.95" customHeight="1" x14ac:dyDescent="0.25">
      <c r="A12" s="95" t="s">
        <v>59</v>
      </c>
      <c r="B12" s="96">
        <v>252097.41</v>
      </c>
    </row>
    <row r="13" spans="1:2" s="92" customFormat="1" ht="24.95" customHeight="1" x14ac:dyDescent="0.25">
      <c r="A13" s="93" t="s">
        <v>60</v>
      </c>
      <c r="B13" s="94">
        <f>B14</f>
        <v>361944.92</v>
      </c>
    </row>
    <row r="14" spans="1:2" s="92" customFormat="1" ht="24.95" customHeight="1" x14ac:dyDescent="0.25">
      <c r="A14" s="95" t="s">
        <v>61</v>
      </c>
      <c r="B14" s="96">
        <v>361944.92</v>
      </c>
    </row>
    <row r="15" spans="1:2" s="92" customFormat="1" ht="24.95" customHeight="1" x14ac:dyDescent="0.25">
      <c r="A15" s="90" t="s">
        <v>62</v>
      </c>
      <c r="B15" s="91">
        <f>B16+B22+B23</f>
        <v>13825170.389999997</v>
      </c>
    </row>
    <row r="16" spans="1:2" s="92" customFormat="1" ht="24.95" customHeight="1" x14ac:dyDescent="0.25">
      <c r="A16" s="93" t="s">
        <v>54</v>
      </c>
      <c r="B16" s="94">
        <f>SUM(B17:B21)</f>
        <v>7504673.1200000001</v>
      </c>
    </row>
    <row r="17" spans="1:2" s="92" customFormat="1" ht="24.95" customHeight="1" x14ac:dyDescent="0.25">
      <c r="A17" s="95" t="s">
        <v>63</v>
      </c>
      <c r="B17" s="96">
        <v>798981.83</v>
      </c>
    </row>
    <row r="18" spans="1:2" s="92" customFormat="1" ht="24.95" customHeight="1" x14ac:dyDescent="0.25">
      <c r="A18" s="95" t="s">
        <v>64</v>
      </c>
      <c r="B18" s="96">
        <v>71250.509999999776</v>
      </c>
    </row>
    <row r="19" spans="1:2" s="92" customFormat="1" ht="24.95" customHeight="1" x14ac:dyDescent="0.25">
      <c r="A19" s="95" t="s">
        <v>65</v>
      </c>
      <c r="B19" s="96">
        <v>5855679.54</v>
      </c>
    </row>
    <row r="20" spans="1:2" s="92" customFormat="1" ht="24.95" customHeight="1" x14ac:dyDescent="0.25">
      <c r="A20" s="95" t="s">
        <v>66</v>
      </c>
      <c r="B20" s="96">
        <v>751110.24000000011</v>
      </c>
    </row>
    <row r="21" spans="1:2" s="92" customFormat="1" ht="24.95" customHeight="1" x14ac:dyDescent="0.25">
      <c r="A21" s="95" t="s">
        <v>67</v>
      </c>
      <c r="B21" s="96">
        <v>27651</v>
      </c>
    </row>
    <row r="22" spans="1:2" s="92" customFormat="1" ht="24.95" customHeight="1" x14ac:dyDescent="0.25">
      <c r="A22" s="93" t="s">
        <v>68</v>
      </c>
      <c r="B22" s="94">
        <v>0</v>
      </c>
    </row>
    <row r="23" spans="1:2" s="92" customFormat="1" ht="24.95" customHeight="1" x14ac:dyDescent="0.25">
      <c r="A23" s="93" t="s">
        <v>69</v>
      </c>
      <c r="B23" s="94">
        <f>SUM(B24:B25)</f>
        <v>6320497.2699999968</v>
      </c>
    </row>
    <row r="24" spans="1:2" s="92" customFormat="1" ht="24.95" customHeight="1" x14ac:dyDescent="0.25">
      <c r="A24" s="95" t="s">
        <v>70</v>
      </c>
      <c r="B24" s="96">
        <v>4498917.5199999977</v>
      </c>
    </row>
    <row r="25" spans="1:2" s="92" customFormat="1" ht="24.95" customHeight="1" x14ac:dyDescent="0.25">
      <c r="A25" s="95" t="s">
        <v>71</v>
      </c>
      <c r="B25" s="96">
        <v>1821579.7499999993</v>
      </c>
    </row>
    <row r="27" spans="1:2" ht="14.25" customHeight="1" x14ac:dyDescent="0.25"/>
  </sheetData>
  <mergeCells count="3">
    <mergeCell ref="A2:B2"/>
    <mergeCell ref="A3:B3"/>
    <mergeCell ref="A4:B4"/>
  </mergeCells>
  <printOptions horizontalCentered="1"/>
  <pageMargins left="0.59055118110236227" right="0.59055118110236227" top="1.1811023622047245" bottom="0.59055118110236227" header="0.70866141732283472" footer="0.51181102362204722"/>
  <pageSetup paperSize="9" scale="80" orientation="portrait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1774-CF0E-42E8-A825-7BC164EA6EBD}">
  <dimension ref="A1:I32"/>
  <sheetViews>
    <sheetView showGridLines="0" topLeftCell="A3" zoomScale="85" zoomScaleNormal="85" workbookViewId="0">
      <selection activeCell="I14" sqref="I14"/>
    </sheetView>
  </sheetViews>
  <sheetFormatPr defaultColWidth="6.85546875" defaultRowHeight="15" customHeight="1" x14ac:dyDescent="0.25"/>
  <cols>
    <col min="1" max="1" width="70.28515625" style="86" customWidth="1"/>
    <col min="2" max="2" width="17.140625" style="86" bestFit="1" customWidth="1"/>
    <col min="3" max="16384" width="6.85546875" style="86"/>
  </cols>
  <sheetData>
    <row r="1" spans="1:9" ht="50.1" customHeight="1" x14ac:dyDescent="0.25"/>
    <row r="2" spans="1:9" s="88" customFormat="1" ht="24.95" customHeight="1" x14ac:dyDescent="0.25">
      <c r="A2" s="87" t="s">
        <v>50</v>
      </c>
      <c r="B2" s="87"/>
      <c r="C2" s="98"/>
      <c r="D2" s="98"/>
      <c r="E2" s="98"/>
      <c r="F2" s="98"/>
      <c r="G2" s="98"/>
    </row>
    <row r="3" spans="1:9" s="88" customFormat="1" ht="24.95" customHeight="1" x14ac:dyDescent="0.25">
      <c r="A3" s="89" t="s">
        <v>51</v>
      </c>
      <c r="B3" s="89"/>
      <c r="C3" s="99"/>
      <c r="D3" s="99"/>
      <c r="E3" s="99"/>
      <c r="F3" s="99"/>
      <c r="G3" s="99"/>
    </row>
    <row r="4" spans="1:9" s="88" customFormat="1" ht="24.95" customHeight="1" x14ac:dyDescent="0.25">
      <c r="A4" s="89" t="s">
        <v>72</v>
      </c>
      <c r="B4" s="89"/>
      <c r="C4" s="99"/>
      <c r="D4" s="99"/>
      <c r="E4" s="99"/>
      <c r="F4" s="99"/>
      <c r="G4" s="99"/>
      <c r="H4" s="99"/>
      <c r="I4" s="99"/>
    </row>
    <row r="5" spans="1:9" ht="24.95" customHeight="1" x14ac:dyDescent="0.25">
      <c r="A5" s="100"/>
    </row>
    <row r="6" spans="1:9" s="92" customFormat="1" ht="24.95" customHeight="1" x14ac:dyDescent="0.25">
      <c r="A6" s="90" t="s">
        <v>73</v>
      </c>
      <c r="B6" s="91">
        <f>SUM(B7:B9)</f>
        <v>7691353.3499999996</v>
      </c>
      <c r="C6" s="101"/>
      <c r="D6" s="102"/>
      <c r="F6" s="101"/>
    </row>
    <row r="7" spans="1:9" s="92" customFormat="1" ht="24.95" customHeight="1" x14ac:dyDescent="0.25">
      <c r="A7" s="95" t="s">
        <v>74</v>
      </c>
      <c r="B7" s="96">
        <v>7622000</v>
      </c>
    </row>
    <row r="8" spans="1:9" s="92" customFormat="1" ht="24.95" customHeight="1" x14ac:dyDescent="0.25">
      <c r="A8" s="95" t="s">
        <v>75</v>
      </c>
      <c r="B8" s="96">
        <v>738.96</v>
      </c>
    </row>
    <row r="9" spans="1:9" s="92" customFormat="1" ht="24.95" customHeight="1" x14ac:dyDescent="0.25">
      <c r="A9" s="95" t="s">
        <v>76</v>
      </c>
      <c r="B9" s="96">
        <v>68614.39</v>
      </c>
    </row>
    <row r="10" spans="1:9" s="92" customFormat="1" ht="24.95" customHeight="1" x14ac:dyDescent="0.25">
      <c r="A10" s="95"/>
      <c r="B10" s="103"/>
      <c r="C10" s="104"/>
      <c r="E10" s="104"/>
      <c r="F10" s="105"/>
    </row>
    <row r="11" spans="1:9" s="92" customFormat="1" ht="24.95" customHeight="1" x14ac:dyDescent="0.25">
      <c r="A11" s="90" t="s">
        <v>77</v>
      </c>
      <c r="B11" s="91">
        <f t="shared" ref="B11" si="0">SUM(B12:B19)</f>
        <v>-5921301.4000000013</v>
      </c>
      <c r="C11" s="101"/>
      <c r="D11" s="102"/>
      <c r="F11" s="101"/>
    </row>
    <row r="12" spans="1:9" s="92" customFormat="1" ht="24.95" customHeight="1" x14ac:dyDescent="0.25">
      <c r="A12" s="106" t="s">
        <v>78</v>
      </c>
      <c r="B12" s="107">
        <v>-4164496.9800000004</v>
      </c>
    </row>
    <row r="13" spans="1:9" s="92" customFormat="1" ht="24.95" customHeight="1" x14ac:dyDescent="0.25">
      <c r="A13" s="108" t="s">
        <v>79</v>
      </c>
      <c r="B13" s="96">
        <v>-1053602.4400000002</v>
      </c>
    </row>
    <row r="14" spans="1:9" s="92" customFormat="1" ht="24.95" customHeight="1" x14ac:dyDescent="0.25">
      <c r="A14" s="108" t="s">
        <v>80</v>
      </c>
      <c r="B14" s="96">
        <v>-620719.93999999994</v>
      </c>
      <c r="C14" s="101"/>
    </row>
    <row r="15" spans="1:9" s="92" customFormat="1" ht="24.95" customHeight="1" x14ac:dyDescent="0.25">
      <c r="A15" s="108" t="s">
        <v>81</v>
      </c>
      <c r="B15" s="109">
        <v>-55528.289999999994</v>
      </c>
      <c r="C15" s="101"/>
    </row>
    <row r="16" spans="1:9" s="92" customFormat="1" ht="24.95" customHeight="1" x14ac:dyDescent="0.25">
      <c r="A16" s="108" t="s">
        <v>82</v>
      </c>
      <c r="B16" s="109">
        <v>0</v>
      </c>
      <c r="C16" s="101"/>
    </row>
    <row r="17" spans="1:3" s="92" customFormat="1" ht="24.95" customHeight="1" x14ac:dyDescent="0.25">
      <c r="A17" s="108" t="s">
        <v>83</v>
      </c>
      <c r="B17" s="96">
        <v>-6962.5199999999995</v>
      </c>
      <c r="C17" s="101"/>
    </row>
    <row r="18" spans="1:3" s="92" customFormat="1" ht="24.95" customHeight="1" x14ac:dyDescent="0.25">
      <c r="A18" s="108" t="s">
        <v>84</v>
      </c>
      <c r="B18" s="96">
        <v>-3536.41</v>
      </c>
      <c r="C18" s="101"/>
    </row>
    <row r="19" spans="1:3" s="92" customFormat="1" ht="24.95" customHeight="1" x14ac:dyDescent="0.25">
      <c r="A19" s="108" t="s">
        <v>85</v>
      </c>
      <c r="B19" s="96">
        <v>-16454.82</v>
      </c>
      <c r="C19" s="101"/>
    </row>
    <row r="20" spans="1:3" s="92" customFormat="1" ht="24.95" customHeight="1" x14ac:dyDescent="0.25">
      <c r="A20" s="95"/>
      <c r="B20" s="110"/>
    </row>
    <row r="21" spans="1:3" s="92" customFormat="1" ht="24.95" customHeight="1" x14ac:dyDescent="0.25">
      <c r="A21" s="90" t="s">
        <v>86</v>
      </c>
      <c r="B21" s="91">
        <f t="shared" ref="B21" si="1">B6+B11</f>
        <v>1770051.9499999983</v>
      </c>
    </row>
    <row r="22" spans="1:3" s="92" customFormat="1" ht="24.95" customHeight="1" x14ac:dyDescent="0.25">
      <c r="A22" s="111"/>
      <c r="B22" s="107"/>
    </row>
    <row r="23" spans="1:3" s="92" customFormat="1" ht="24.95" customHeight="1" x14ac:dyDescent="0.25">
      <c r="A23" s="112" t="s">
        <v>87</v>
      </c>
      <c r="B23" s="113">
        <f t="shared" ref="B23" si="2">SUM(B24:B24)</f>
        <v>51527.8</v>
      </c>
    </row>
    <row r="24" spans="1:3" s="92" customFormat="1" ht="24.95" customHeight="1" x14ac:dyDescent="0.25">
      <c r="A24" s="95" t="s">
        <v>88</v>
      </c>
      <c r="B24" s="96">
        <v>51527.8</v>
      </c>
    </row>
    <row r="25" spans="1:3" s="92" customFormat="1" ht="24.95" customHeight="1" x14ac:dyDescent="0.25">
      <c r="A25" s="95"/>
      <c r="B25" s="103"/>
    </row>
    <row r="26" spans="1:3" s="92" customFormat="1" ht="24.95" customHeight="1" x14ac:dyDescent="0.25">
      <c r="A26" s="114" t="s">
        <v>71</v>
      </c>
      <c r="B26" s="115">
        <f t="shared" ref="B26" si="3">B21+B23</f>
        <v>1821579.7499999984</v>
      </c>
    </row>
    <row r="27" spans="1:3" s="92" customFormat="1" ht="15" customHeight="1" x14ac:dyDescent="0.25"/>
    <row r="28" spans="1:3" s="92" customFormat="1" ht="15" customHeight="1" x14ac:dyDescent="0.25"/>
    <row r="29" spans="1:3" s="92" customFormat="1" ht="15" customHeight="1" x14ac:dyDescent="0.25"/>
    <row r="30" spans="1:3" s="92" customFormat="1" ht="15" customHeight="1" x14ac:dyDescent="0.25"/>
    <row r="31" spans="1:3" ht="15" customHeight="1" x14ac:dyDescent="0.25">
      <c r="B31" s="92"/>
    </row>
    <row r="32" spans="1:3" ht="15" customHeight="1" x14ac:dyDescent="0.25">
      <c r="B32" s="92"/>
    </row>
  </sheetData>
  <mergeCells count="3">
    <mergeCell ref="A2:B2"/>
    <mergeCell ref="A3:B3"/>
    <mergeCell ref="A4:B4"/>
  </mergeCells>
  <printOptions horizontalCentered="1"/>
  <pageMargins left="0.59055118110236227" right="0.59055118110236227" top="1.1811023622047245" bottom="0.59055118110236227" header="0.51181102362204722" footer="0.51181102362204722"/>
  <pageSetup paperSize="9" scale="80" orientation="portrait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4B39-93E9-422B-9C39-F266D833B8DF}">
  <dimension ref="A1:C46"/>
  <sheetViews>
    <sheetView zoomScale="70" zoomScaleNormal="70" workbookViewId="0">
      <pane xSplit="2" ySplit="9" topLeftCell="C10" activePane="bottomRight" state="frozen"/>
      <selection activeCell="P33" sqref="P33"/>
      <selection pane="topRight" activeCell="P33" sqref="P33"/>
      <selection pane="bottomLeft" activeCell="P33" sqref="P33"/>
      <selection pane="bottomRight" activeCell="G29" sqref="G29"/>
    </sheetView>
  </sheetViews>
  <sheetFormatPr defaultColWidth="9.140625" defaultRowHeight="15" x14ac:dyDescent="0.25"/>
  <cols>
    <col min="1" max="1" width="61.85546875" style="1" customWidth="1"/>
    <col min="2" max="2" width="2.7109375" style="1" customWidth="1"/>
    <col min="3" max="3" width="26.42578125" style="1" customWidth="1"/>
    <col min="4" max="16384" width="9.140625" style="1"/>
  </cols>
  <sheetData>
    <row r="1" spans="1:3" ht="75" customHeight="1" x14ac:dyDescent="0.25">
      <c r="A1" s="81"/>
      <c r="B1" s="81"/>
    </row>
    <row r="2" spans="1:3" ht="21.95" customHeight="1" x14ac:dyDescent="0.25">
      <c r="A2" s="81"/>
      <c r="B2" s="81"/>
    </row>
    <row r="3" spans="1:3" ht="33.75" customHeight="1" x14ac:dyDescent="0.25">
      <c r="A3" s="84" t="s">
        <v>48</v>
      </c>
      <c r="B3" s="84"/>
      <c r="C3" s="84"/>
    </row>
    <row r="4" spans="1:3" ht="21.95" customHeight="1" x14ac:dyDescent="0.25">
      <c r="A4" s="85" t="s">
        <v>47</v>
      </c>
      <c r="B4" s="85"/>
      <c r="C4" s="85"/>
    </row>
    <row r="5" spans="1:3" s="4" customFormat="1" ht="21.95" customHeight="1" x14ac:dyDescent="0.25">
      <c r="A5" s="2"/>
      <c r="B5" s="3"/>
    </row>
    <row r="6" spans="1:3" s="39" customFormat="1" ht="14.25" x14ac:dyDescent="0.25">
      <c r="C6" s="40" t="s">
        <v>43</v>
      </c>
    </row>
    <row r="7" spans="1:3" s="41" customFormat="1" ht="11.25" thickBot="1" x14ac:dyDescent="0.3">
      <c r="C7" s="42">
        <v>2024</v>
      </c>
    </row>
    <row r="8" spans="1:3" s="43" customFormat="1" ht="14.25" x14ac:dyDescent="0.25"/>
    <row r="9" spans="1:3" s="45" customFormat="1" thickBot="1" x14ac:dyDescent="0.3">
      <c r="A9" s="44" t="s">
        <v>0</v>
      </c>
      <c r="C9" s="46">
        <v>9106.2400000000016</v>
      </c>
    </row>
    <row r="10" spans="1:3" s="43" customFormat="1" ht="14.25" x14ac:dyDescent="0.25"/>
    <row r="11" spans="1:3" s="47" customFormat="1" ht="14.25" x14ac:dyDescent="0.25">
      <c r="A11" s="47" t="s">
        <v>1</v>
      </c>
    </row>
    <row r="12" spans="1:3" s="49" customFormat="1" ht="14.25" x14ac:dyDescent="0.25">
      <c r="A12" s="48" t="s">
        <v>2</v>
      </c>
      <c r="C12" s="50">
        <v>0</v>
      </c>
    </row>
    <row r="13" spans="1:3" s="49" customFormat="1" ht="14.25" x14ac:dyDescent="0.25">
      <c r="A13" s="48" t="s">
        <v>3</v>
      </c>
      <c r="C13" s="50">
        <v>0</v>
      </c>
    </row>
    <row r="14" spans="1:3" s="49" customFormat="1" ht="14.25" x14ac:dyDescent="0.25">
      <c r="A14" s="48" t="s">
        <v>4</v>
      </c>
      <c r="C14" s="50">
        <v>0</v>
      </c>
    </row>
    <row r="15" spans="1:3" s="49" customFormat="1" ht="14.25" x14ac:dyDescent="0.25">
      <c r="A15" s="48" t="s">
        <v>5</v>
      </c>
      <c r="C15" s="50">
        <v>6000</v>
      </c>
    </row>
    <row r="16" spans="1:3" s="49" customFormat="1" ht="14.25" x14ac:dyDescent="0.25">
      <c r="A16" s="48" t="s">
        <v>6</v>
      </c>
      <c r="C16" s="50">
        <v>50.68</v>
      </c>
    </row>
    <row r="17" spans="1:3" s="49" customFormat="1" ht="14.25" x14ac:dyDescent="0.25">
      <c r="A17" s="48" t="s">
        <v>7</v>
      </c>
      <c r="C17" s="50">
        <v>65.66</v>
      </c>
    </row>
    <row r="18" spans="1:3" s="11" customFormat="1" ht="15.95" customHeight="1" x14ac:dyDescent="0.25">
      <c r="A18" s="51" t="s">
        <v>8</v>
      </c>
      <c r="B18" s="51"/>
      <c r="C18" s="52">
        <f t="shared" ref="C18" si="0">SUM(C12:C17)</f>
        <v>6116.34</v>
      </c>
    </row>
    <row r="19" spans="1:3" s="43" customFormat="1" ht="14.25" x14ac:dyDescent="0.25">
      <c r="C19" s="53"/>
    </row>
    <row r="20" spans="1:3" s="47" customFormat="1" ht="15.95" customHeight="1" x14ac:dyDescent="0.25">
      <c r="A20" s="47" t="s">
        <v>9</v>
      </c>
      <c r="C20" s="54"/>
    </row>
    <row r="21" spans="1:3" s="49" customFormat="1" ht="14.25" x14ac:dyDescent="0.25">
      <c r="A21" s="48" t="s">
        <v>10</v>
      </c>
      <c r="C21" s="55">
        <v>-3731.37</v>
      </c>
    </row>
    <row r="22" spans="1:3" s="49" customFormat="1" ht="14.25" x14ac:dyDescent="0.25">
      <c r="A22" s="48" t="s">
        <v>11</v>
      </c>
      <c r="C22" s="55">
        <v>0</v>
      </c>
    </row>
    <row r="23" spans="1:3" s="49" customFormat="1" ht="14.25" x14ac:dyDescent="0.25">
      <c r="A23" s="48" t="s">
        <v>12</v>
      </c>
      <c r="C23" s="55">
        <v>-215.35</v>
      </c>
    </row>
    <row r="24" spans="1:3" s="38" customFormat="1" ht="15.75" x14ac:dyDescent="0.25">
      <c r="A24" s="56" t="s">
        <v>13</v>
      </c>
      <c r="B24" s="57"/>
      <c r="C24" s="58">
        <f t="shared" ref="C24" si="1">SUM(C21:C23)</f>
        <v>-3946.72</v>
      </c>
    </row>
    <row r="25" spans="1:3" s="49" customFormat="1" ht="14.25" x14ac:dyDescent="0.25">
      <c r="A25" s="48" t="s">
        <v>14</v>
      </c>
      <c r="C25" s="55">
        <v>-1169.74</v>
      </c>
    </row>
    <row r="26" spans="1:3" s="49" customFormat="1" ht="14.25" x14ac:dyDescent="0.25">
      <c r="A26" s="48" t="s">
        <v>15</v>
      </c>
      <c r="C26" s="55">
        <v>-867.79</v>
      </c>
    </row>
    <row r="27" spans="1:3" s="49" customFormat="1" ht="14.25" x14ac:dyDescent="0.25">
      <c r="A27" s="48" t="s">
        <v>7</v>
      </c>
      <c r="C27" s="55">
        <v>-72.5</v>
      </c>
    </row>
    <row r="28" spans="1:3" s="49" customFormat="1" ht="14.25" x14ac:dyDescent="0.25">
      <c r="A28" s="48"/>
      <c r="C28" s="55"/>
    </row>
    <row r="29" spans="1:3" s="11" customFormat="1" ht="15.95" customHeight="1" x14ac:dyDescent="0.25">
      <c r="A29" s="51" t="s">
        <v>8</v>
      </c>
      <c r="B29" s="51"/>
      <c r="C29" s="52">
        <f t="shared" ref="C29" si="2">SUM(C24:C27)</f>
        <v>-6056.75</v>
      </c>
    </row>
    <row r="30" spans="1:3" s="43" customFormat="1" ht="14.25" x14ac:dyDescent="0.25">
      <c r="C30" s="53"/>
    </row>
    <row r="31" spans="1:3" s="47" customFormat="1" ht="15.95" customHeight="1" x14ac:dyDescent="0.25">
      <c r="A31" s="47" t="s">
        <v>16</v>
      </c>
      <c r="C31" s="54"/>
    </row>
    <row r="32" spans="1:3" s="49" customFormat="1" ht="14.25" x14ac:dyDescent="0.25">
      <c r="A32" s="48" t="s">
        <v>17</v>
      </c>
      <c r="C32" s="55">
        <v>0</v>
      </c>
    </row>
    <row r="33" spans="1:3" s="49" customFormat="1" ht="14.25" x14ac:dyDescent="0.25">
      <c r="A33" s="48" t="s">
        <v>18</v>
      </c>
      <c r="C33" s="55">
        <v>0</v>
      </c>
    </row>
    <row r="34" spans="1:3" s="49" customFormat="1" ht="14.25" x14ac:dyDescent="0.25">
      <c r="A34" s="48" t="s">
        <v>19</v>
      </c>
      <c r="C34" s="55">
        <v>0</v>
      </c>
    </row>
    <row r="35" spans="1:3" s="26" customFormat="1" ht="15.95" customHeight="1" x14ac:dyDescent="0.25">
      <c r="A35" s="51" t="s">
        <v>8</v>
      </c>
      <c r="B35" s="51"/>
      <c r="C35" s="52">
        <f t="shared" ref="C35" si="3">SUM(C32:C34)</f>
        <v>0</v>
      </c>
    </row>
    <row r="36" spans="1:3" x14ac:dyDescent="0.25">
      <c r="A36" s="43"/>
      <c r="B36" s="43"/>
      <c r="C36" s="53"/>
    </row>
    <row r="37" spans="1:3" s="11" customFormat="1" ht="15.95" customHeight="1" x14ac:dyDescent="0.25">
      <c r="A37" s="59" t="s">
        <v>20</v>
      </c>
      <c r="B37" s="60"/>
      <c r="C37" s="61">
        <f t="shared" ref="C37" si="4">C18+C29+C35</f>
        <v>59.590000000000146</v>
      </c>
    </row>
    <row r="38" spans="1:3" s="29" customFormat="1" ht="15.75" x14ac:dyDescent="0.25">
      <c r="A38" s="62"/>
      <c r="B38" s="62"/>
      <c r="C38" s="63"/>
    </row>
    <row r="39" spans="1:3" s="33" customFormat="1" ht="15.95" customHeight="1" x14ac:dyDescent="0.25">
      <c r="A39" s="64" t="s">
        <v>21</v>
      </c>
      <c r="B39" s="62"/>
      <c r="C39" s="65">
        <v>-12.16</v>
      </c>
    </row>
    <row r="40" spans="1:3" s="43" customFormat="1" ht="14.25" x14ac:dyDescent="0.25">
      <c r="C40" s="53"/>
    </row>
    <row r="41" spans="1:3" s="33" customFormat="1" ht="15.95" customHeight="1" x14ac:dyDescent="0.25">
      <c r="A41" s="51" t="s">
        <v>22</v>
      </c>
      <c r="B41" s="51"/>
      <c r="C41" s="52">
        <f t="shared" ref="C41" si="5">C9+C37+C39</f>
        <v>9153.6700000000019</v>
      </c>
    </row>
    <row r="43" spans="1:3" ht="15.95" customHeight="1" x14ac:dyDescent="0.25">
      <c r="A43" s="66"/>
    </row>
    <row r="44" spans="1:3" x14ac:dyDescent="0.25">
      <c r="A44" s="67"/>
    </row>
    <row r="45" spans="1:3" x14ac:dyDescent="0.25">
      <c r="A45" s="68"/>
    </row>
    <row r="46" spans="1:3" x14ac:dyDescent="0.25">
      <c r="A46" s="69"/>
    </row>
  </sheetData>
  <mergeCells count="4">
    <mergeCell ref="A1:B1"/>
    <mergeCell ref="A2:B2"/>
    <mergeCell ref="A3:C3"/>
    <mergeCell ref="A4:C4"/>
  </mergeCells>
  <phoneticPr fontId="18" type="noConversion"/>
  <printOptions horizontalCentered="1"/>
  <pageMargins left="0.70866141732283472" right="0.70866141732283472" top="0.78740157480314965" bottom="0.59055118110236227" header="0.59055118110236227" footer="0.31496062992125984"/>
  <pageSetup paperSize="9" scale="80" fitToHeight="0" orientation="portrait" r:id="rId1"/>
  <headerFooter>
    <oddFooter>&amp;C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4C65-976D-44EC-98D1-D6CA055B5E89}">
  <dimension ref="A1:C19"/>
  <sheetViews>
    <sheetView zoomScale="80" zoomScaleNormal="80" workbookViewId="0">
      <selection activeCell="L12" sqref="L12"/>
    </sheetView>
  </sheetViews>
  <sheetFormatPr defaultColWidth="9.140625" defaultRowHeight="15" x14ac:dyDescent="0.25"/>
  <cols>
    <col min="1" max="1" width="80.7109375" style="1" customWidth="1"/>
    <col min="2" max="2" width="2.7109375" style="1" customWidth="1"/>
    <col min="3" max="3" width="11" style="1" bestFit="1" customWidth="1"/>
    <col min="4" max="16384" width="9.140625" style="1"/>
  </cols>
  <sheetData>
    <row r="1" spans="1:3" ht="75" customHeight="1" x14ac:dyDescent="0.25">
      <c r="A1" s="81"/>
      <c r="B1" s="81"/>
    </row>
    <row r="2" spans="1:3" ht="21.95" customHeight="1" x14ac:dyDescent="0.25">
      <c r="A2" s="81"/>
      <c r="B2" s="81"/>
    </row>
    <row r="3" spans="1:3" ht="33.75" customHeight="1" x14ac:dyDescent="0.25">
      <c r="A3" s="84" t="s">
        <v>49</v>
      </c>
      <c r="B3" s="84"/>
      <c r="C3" s="84"/>
    </row>
    <row r="4" spans="1:3" ht="19.5" customHeight="1" x14ac:dyDescent="0.25">
      <c r="A4" s="85" t="s">
        <v>89</v>
      </c>
      <c r="B4" s="85"/>
      <c r="C4" s="85"/>
    </row>
    <row r="5" spans="1:3" x14ac:dyDescent="0.25">
      <c r="A5" s="43"/>
      <c r="B5" s="43"/>
      <c r="C5" s="43"/>
    </row>
    <row r="6" spans="1:3" s="6" customFormat="1" x14ac:dyDescent="0.25">
      <c r="A6" s="39"/>
      <c r="B6" s="39"/>
      <c r="C6" s="40" t="s">
        <v>43</v>
      </c>
    </row>
    <row r="7" spans="1:3" s="8" customFormat="1" ht="12" thickBot="1" x14ac:dyDescent="0.3">
      <c r="A7" s="41"/>
      <c r="B7" s="41"/>
      <c r="C7" s="42">
        <v>2024</v>
      </c>
    </row>
    <row r="8" spans="1:3" x14ac:dyDescent="0.25">
      <c r="A8" s="43"/>
      <c r="B8" s="43"/>
      <c r="C8" s="43"/>
    </row>
    <row r="9" spans="1:3" s="11" customFormat="1" ht="16.5" thickBot="1" x14ac:dyDescent="0.3">
      <c r="A9" s="44" t="s">
        <v>23</v>
      </c>
      <c r="B9" s="45"/>
      <c r="C9" s="46">
        <v>9153.6700000000019</v>
      </c>
    </row>
    <row r="10" spans="1:3" x14ac:dyDescent="0.25">
      <c r="A10" s="43"/>
      <c r="B10" s="43"/>
      <c r="C10" s="43"/>
    </row>
    <row r="11" spans="1:3" s="15" customFormat="1" ht="15.75" x14ac:dyDescent="0.25">
      <c r="A11" s="70" t="s">
        <v>30</v>
      </c>
      <c r="B11" s="49"/>
      <c r="C11" s="71"/>
    </row>
    <row r="12" spans="1:3" s="15" customFormat="1" ht="15.75" x14ac:dyDescent="0.25">
      <c r="A12" s="72"/>
      <c r="B12" s="49"/>
      <c r="C12" s="73"/>
    </row>
    <row r="13" spans="1:3" s="15" customFormat="1" ht="15.75" x14ac:dyDescent="0.25">
      <c r="A13" s="74" t="s">
        <v>24</v>
      </c>
      <c r="B13" s="49"/>
      <c r="C13" s="75">
        <v>215</v>
      </c>
    </row>
    <row r="14" spans="1:3" s="15" customFormat="1" ht="42.75" x14ac:dyDescent="0.25">
      <c r="A14" s="74" t="s">
        <v>25</v>
      </c>
      <c r="B14" s="49"/>
      <c r="C14" s="75">
        <v>-70</v>
      </c>
    </row>
    <row r="15" spans="1:3" s="15" customFormat="1" ht="15.75" x14ac:dyDescent="0.25">
      <c r="A15" s="74" t="s">
        <v>26</v>
      </c>
      <c r="B15" s="49"/>
      <c r="C15" s="75">
        <v>0</v>
      </c>
    </row>
    <row r="16" spans="1:3" ht="15" customHeight="1" x14ac:dyDescent="0.25">
      <c r="A16" s="74" t="s">
        <v>27</v>
      </c>
      <c r="B16" s="49"/>
      <c r="C16" s="75">
        <v>0</v>
      </c>
    </row>
    <row r="17" spans="1:3" s="13" customFormat="1" ht="15" customHeight="1" x14ac:dyDescent="0.25">
      <c r="A17" s="76"/>
      <c r="B17" s="47"/>
      <c r="C17" s="77"/>
    </row>
    <row r="18" spans="1:3" s="15" customFormat="1" ht="15.6" customHeight="1" thickBot="1" x14ac:dyDescent="0.3">
      <c r="A18" s="78" t="s">
        <v>28</v>
      </c>
      <c r="B18" s="79"/>
      <c r="C18" s="80">
        <f t="shared" ref="C18" si="0">SUM(C9:C16)</f>
        <v>9298.6700000000019</v>
      </c>
    </row>
    <row r="19" spans="1:3" ht="14.45" customHeight="1" x14ac:dyDescent="0.25"/>
  </sheetData>
  <mergeCells count="4">
    <mergeCell ref="A1:B1"/>
    <mergeCell ref="A2:B2"/>
    <mergeCell ref="A3:C3"/>
    <mergeCell ref="A4:C4"/>
  </mergeCells>
  <phoneticPr fontId="18" type="noConversion"/>
  <printOptions horizontalCentered="1"/>
  <pageMargins left="0.70866141732283472" right="0.70866141732283472" top="0.98425196850393704" bottom="0.59055118110236227" header="0.51181102362204722" footer="0.31496062992125984"/>
  <pageSetup paperSize="9" scale="80" fitToHeight="0" orientation="portrait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aa82ce25580fd5affe4eca9ad2b2492c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90765ce7757a6544f601194a284ec389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3C6BF-12BE-4DA3-A19F-5379DBA17E5F}"/>
</file>

<file path=customXml/itemProps2.xml><?xml version="1.0" encoding="utf-8"?>
<ds:datastoreItem xmlns:ds="http://schemas.openxmlformats.org/officeDocument/2006/customXml" ds:itemID="{CC573256-C9D0-4316-8842-C0F1A6F18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ICESP-CGs OP 88700_701</vt:lpstr>
      <vt:lpstr>Balanço</vt:lpstr>
      <vt:lpstr>DRE</vt:lpstr>
      <vt:lpstr>HC- PERDIZES - DFC</vt:lpstr>
      <vt:lpstr>CONCILIAÇÃO</vt:lpstr>
      <vt:lpstr>CONCILIAÇÃO!Area_de_impressao</vt:lpstr>
      <vt:lpstr>'HC- PERDIZES - DFC'!Area_de_impressao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2024-02-23T16:16:31Z</cp:lastPrinted>
  <dcterms:created xsi:type="dcterms:W3CDTF">2018-09-18T19:31:35Z</dcterms:created>
  <dcterms:modified xsi:type="dcterms:W3CDTF">2024-02-29T14:04:09Z</dcterms:modified>
</cp:coreProperties>
</file>