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PROJETOS\RELATÓRIOS DIRETORIA\1-Conselho Curador\2023\Portal da Transparência\"/>
    </mc:Choice>
  </mc:AlternateContent>
  <xr:revisionPtr revIDLastSave="0" documentId="8_{A81F99C1-721C-4F89-BFA4-58DC08484729}" xr6:coauthVersionLast="47" xr6:coauthVersionMax="47" xr10:uidLastSave="{00000000-0000-0000-0000-000000000000}"/>
  <bookViews>
    <workbookView xWindow="-120" yWindow="-120" windowWidth="24240" windowHeight="13140" xr2:uid="{25748E8D-D3A4-4E7F-8AD6-C5D331641066}"/>
  </bookViews>
  <sheets>
    <sheet name="Projetos Ativos ICESP" sheetId="1" r:id="rId1"/>
  </sheets>
  <definedNames>
    <definedName name="_xlnm._FilterDatabase" localSheetId="0" hidden="1">'Projetos Ativos ICESP'!$A$9:$I$32</definedName>
    <definedName name="_xlnm.Print_Area" localSheetId="0">'Projetos Ativos ICESP'!$A$1:$I$30</definedName>
    <definedName name="Z_0604B7E0_31FD_4BFF_82A7_3365BC5F0A59_.wvu.FilterData" localSheetId="0" hidden="1">'Projetos Ativos ICESP'!$A$9:$I$52</definedName>
    <definedName name="Z_0604B7E0_31FD_4BFF_82A7_3365BC5F0A59_.wvu.PrintArea" localSheetId="0" hidden="1">'Projetos Ativos ICESP'!$A$1:$I$30</definedName>
    <definedName name="Z_0A05C947_EA52_44BB_A339_4AA8EB2F5A7A_.wvu.PrintArea" localSheetId="0" hidden="1">'Projetos Ativos ICESP'!$A$1:$I$30</definedName>
    <definedName name="Z_106A9BD6_94DA_437E_A7FB_68D135134433_.wvu.FilterData" localSheetId="0" hidden="1">'Projetos Ativos ICESP'!$A$9:$I$52</definedName>
    <definedName name="Z_106A9BD6_94DA_437E_A7FB_68D135134433_.wvu.PrintArea" localSheetId="0" hidden="1">'Projetos Ativos ICESP'!$A$1:$I$30</definedName>
    <definedName name="Z_2E87CD23_9F3C_4FF2_ACC9_87AE573FB773_.wvu.FilterData" localSheetId="0" hidden="1">'Projetos Ativos ICESP'!$A$9:$I$52</definedName>
    <definedName name="Z_2E87CD23_9F3C_4FF2_ACC9_87AE573FB773_.wvu.PrintArea" localSheetId="0" hidden="1">'Projetos Ativos ICESP'!$A$1:$I$30</definedName>
    <definedName name="Z_38AC3B9C_09AA_4B22_951C_27309F6F84E7_.wvu.FilterData" localSheetId="0" hidden="1">'Projetos Ativos ICESP'!$A$9:$I$52</definedName>
    <definedName name="Z_38AC3B9C_09AA_4B22_951C_27309F6F84E7_.wvu.PrintArea" localSheetId="0" hidden="1">'Projetos Ativos ICESP'!$A$1:$I$30</definedName>
    <definedName name="Z_392E8CF6_AFB7_43C6_A42D_DD22654151FD_.wvu.FilterData" localSheetId="0" hidden="1">'Projetos Ativos ICESP'!$A$9:$I$41</definedName>
    <definedName name="Z_42F1BB35_60F5_42FD_AEC5_A17F51D23C4F_.wvu.FilterData" localSheetId="0" hidden="1">'Projetos Ativos ICESP'!$A$9:$I$32</definedName>
    <definedName name="Z_5243BB76_C410_452B_9F55_8D5A721CEA3B_.wvu.FilterData" localSheetId="0" hidden="1">'Projetos Ativos ICESP'!$A$9:$I$32</definedName>
    <definedName name="Z_5243BB76_C410_452B_9F55_8D5A721CEA3B_.wvu.PrintArea" localSheetId="0" hidden="1">'Projetos Ativos ICESP'!$A$1:$I$30</definedName>
    <definedName name="Z_5CCF4F70_1465_4BFC_BE6E_790880DE93AB_.wvu.PrintArea" localSheetId="0" hidden="1">'Projetos Ativos ICESP'!$A$1:$I$30</definedName>
    <definedName name="Z_656DB3E4_44FA_4F3A_A3CA_B61AAE8C1F03_.wvu.FilterData" localSheetId="0" hidden="1">'Projetos Ativos ICESP'!$A$9:$I$52</definedName>
    <definedName name="Z_67C3B617_B409_4DDC_AC87_70776F3BDE60_.wvu.FilterData" localSheetId="0" hidden="1">'Projetos Ativos ICESP'!$A$9:$I$32</definedName>
    <definedName name="Z_67C3B617_B409_4DDC_AC87_70776F3BDE60_.wvu.PrintArea" localSheetId="0" hidden="1">'Projetos Ativos ICESP'!$A$1:$I$30</definedName>
    <definedName name="Z_8BA249FD_D559_430A_AF6F_5DA803436209_.wvu.FilterData" localSheetId="0" hidden="1">'Projetos Ativos ICESP'!$A$9:$I$32</definedName>
    <definedName name="Z_8BA249FD_D559_430A_AF6F_5DA803436209_.wvu.PrintArea" localSheetId="0" hidden="1">'Projetos Ativos ICESP'!$A$1:$I$30</definedName>
    <definedName name="Z_967E5D2A_B773_459A_ACB3_7E5D6CCB311D_.wvu.FilterData" localSheetId="0" hidden="1">'Projetos Ativos ICESP'!$A$9:$I$32</definedName>
    <definedName name="Z_A168A537_2D55_40DE_9B59_6FE9EEC4CC84_.wvu.FilterData" localSheetId="0" hidden="1">'Projetos Ativos ICESP'!$A$9:$I$52</definedName>
    <definedName name="Z_A168A537_2D55_40DE_9B59_6FE9EEC4CC84_.wvu.PrintArea" localSheetId="0" hidden="1">'Projetos Ativos ICESP'!$A$1:$I$30</definedName>
    <definedName name="Z_B448B263_BF4A_4B90_83E4_2B86D86FF422_.wvu.FilterData" localSheetId="0" hidden="1">'Projetos Ativos ICESP'!$A$9:$I$32</definedName>
    <definedName name="Z_B448B263_BF4A_4B90_83E4_2B86D86FF422_.wvu.PrintArea" localSheetId="0" hidden="1">'Projetos Ativos ICESP'!$A$1:$I$30</definedName>
    <definedName name="Z_B57A2BA4_F237_4418_8D63_6F20735E3D99_.wvu.PrintArea" localSheetId="0" hidden="1">'Projetos Ativos ICESP'!$A$1:$I$30</definedName>
    <definedName name="Z_D3FB89DA_4A9D_4991_BD01_0AD222F1663F_.wvu.FilterData" localSheetId="0" hidden="1">'Projetos Ativos ICESP'!$A$9:$I$32</definedName>
    <definedName name="Z_D3FB89DA_4A9D_4991_BD01_0AD222F1663F_.wvu.PrintArea" localSheetId="0" hidden="1">'Projetos Ativos ICESP'!$A$1:$I$30</definedName>
    <definedName name="Z_D5154ED1_3236_483D_BCA5_20831C42ED09_.wvu.FilterData" localSheetId="0" hidden="1">'Projetos Ativos ICESP'!$A$9:$I$41</definedName>
    <definedName name="Z_EED32482_4289_43B7_A000_361557F20922_.wvu.PrintArea" localSheetId="0" hidden="1">'Projetos Ativos ICESP'!$A$1:$I$30</definedName>
    <definedName name="Z_F7433316_941E_48CE_8BCC_96DB3FB0D9CC_.wvu.FilterData" localSheetId="0" hidden="1">'Projetos Ativos ICESP'!$A$9:$I$32</definedName>
    <definedName name="Z_F7433316_941E_48CE_8BCC_96DB3FB0D9CC_.wvu.PrintArea" localSheetId="0" hidden="1">'Projetos Ativos ICESP'!$A$1:$I$30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A28" i="1"/>
  <c r="I24" i="1"/>
  <c r="I30" i="1" s="1"/>
  <c r="G24" i="1"/>
  <c r="G30" i="1" s="1"/>
  <c r="H21" i="1"/>
  <c r="H24" i="1" s="1"/>
  <c r="H30" i="1" s="1"/>
  <c r="A21" i="1"/>
  <c r="A22" i="1" s="1"/>
  <c r="A23" i="1" s="1"/>
  <c r="A20" i="1"/>
  <c r="I16" i="1"/>
  <c r="H16" i="1"/>
  <c r="G16" i="1"/>
  <c r="A12" i="1"/>
  <c r="A11" i="1"/>
  <c r="A13" i="1" l="1"/>
  <c r="A14" i="1" s="1"/>
  <c r="A15" i="1" s="1"/>
  <c r="A16" i="1" s="1"/>
  <c r="A30" i="1" s="1"/>
  <c r="A24" i="1"/>
</calcChain>
</file>

<file path=xl/sharedStrings.xml><?xml version="1.0" encoding="utf-8"?>
<sst xmlns="http://schemas.openxmlformats.org/spreadsheetml/2006/main" count="70" uniqueCount="40">
  <si>
    <t xml:space="preserve"> </t>
  </si>
  <si>
    <t xml:space="preserve"> Instituto do Câncer do Estado de São Paulo - ICESP</t>
  </si>
  <si>
    <t>Projetos Ativos Posição em 31 de dezembro 2023</t>
  </si>
  <si>
    <t>Nº</t>
  </si>
  <si>
    <t>CG</t>
  </si>
  <si>
    <t>PROJETOS PÚBLICOS FEDERAIS</t>
  </si>
  <si>
    <t>RESPONSÁVEL</t>
  </si>
  <si>
    <t>ÓRGÃO SUB.</t>
  </si>
  <si>
    <t>VIGÊNCIA</t>
  </si>
  <si>
    <t>VALOR CONTRATO</t>
  </si>
  <si>
    <t>REPASSADO</t>
  </si>
  <si>
    <t>SALDO do VALOR REPASSADO em 31/12/2023</t>
  </si>
  <si>
    <t>Capacitação em Atenção ao Paciente Crítico</t>
  </si>
  <si>
    <t>Joyce Chacon Fernandes</t>
  </si>
  <si>
    <t>MS - PRONON</t>
  </si>
  <si>
    <t>Retratos da Mama</t>
  </si>
  <si>
    <t>Metástases Cervicais</t>
  </si>
  <si>
    <t>Câncer Hereditário</t>
  </si>
  <si>
    <t>Carcinoma de Cabeça e Pescoço</t>
  </si>
  <si>
    <t>Finep - Terapia Agnóstica - Icesp</t>
  </si>
  <si>
    <t>FINEP</t>
  </si>
  <si>
    <t>Valor Total dos Projetos Ativos Públicos Federais - PRONON</t>
  </si>
  <si>
    <t>PROJETOS PÚBLICOS FEDERAIS - EMENDAS PARLAMENTARES</t>
  </si>
  <si>
    <t>Aprimoramento de Recursos Tecnológicos</t>
  </si>
  <si>
    <t>MS-Keiko Ota</t>
  </si>
  <si>
    <t>Atualização tecnológica e substituição de equipamentos</t>
  </si>
  <si>
    <t>MS-José Aníbal</t>
  </si>
  <si>
    <t>Vídeo Laparoscopia, Endoscópio e Servidores</t>
  </si>
  <si>
    <t>MS-Aloysio Nunes</t>
  </si>
  <si>
    <t>Equipamentos 2020 ICESP</t>
  </si>
  <si>
    <t>William Carlos Nahas</t>
  </si>
  <si>
    <t>MS-Major Olimpio</t>
  </si>
  <si>
    <t>MS - Equipamentos 2021 - ICESP</t>
  </si>
  <si>
    <t>MS-Adriana Ventura</t>
  </si>
  <si>
    <t>Valor Total dos Projetos Ativos Públicos Federais  - Emenda Parlamentar</t>
  </si>
  <si>
    <t>PROJETOS PÚBLICOS ESTADUAIS</t>
  </si>
  <si>
    <t>PORT. 1398/2021 - INCREMENTO MAC ICESP</t>
  </si>
  <si>
    <t>SES (MAC)</t>
  </si>
  <si>
    <t xml:space="preserve">Valor Total dos Projetos Ativos Públicos Estaduais </t>
  </si>
  <si>
    <t>Valor Total dos Projetos Ativos em 31 de dezembro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</si>
</sst>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6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5" fillId="0" borderId="0" xfId="2" applyFont="1" applyAlignment="1">
      <alignment vertical="center"/>
    </xf>
    <xf numFmtId="4" fontId="5" fillId="0" borderId="0" xfId="2" applyNumberFormat="1" applyFont="1" applyAlignment="1">
      <alignment horizontal="right" vertical="center"/>
    </xf>
    <xf numFmtId="49" fontId="6" fillId="0" borderId="0" xfId="3" applyNumberFormat="1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5" fontId="7" fillId="0" borderId="0" xfId="1" applyNumberFormat="1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43" fontId="8" fillId="2" borderId="2" xfId="4" applyFont="1" applyFill="1" applyBorder="1" applyAlignment="1">
      <alignment horizontal="center" vertical="center"/>
    </xf>
    <xf numFmtId="43" fontId="8" fillId="2" borderId="2" xfId="4" applyFont="1" applyFill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0" fontId="11" fillId="4" borderId="4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/>
    </xf>
    <xf numFmtId="0" fontId="11" fillId="4" borderId="3" xfId="2" applyFont="1" applyFill="1" applyBorder="1" applyAlignment="1">
      <alignment horizontal="center" vertical="center"/>
    </xf>
    <xf numFmtId="14" fontId="11" fillId="4" borderId="6" xfId="2" applyNumberFormat="1" applyFont="1" applyFill="1" applyBorder="1" applyAlignment="1">
      <alignment horizontal="center" vertical="center"/>
    </xf>
    <xf numFmtId="4" fontId="11" fillId="4" borderId="4" xfId="5" applyNumberFormat="1" applyFont="1" applyFill="1" applyBorder="1" applyAlignment="1">
      <alignment horizontal="right" vertical="center" wrapText="1"/>
    </xf>
    <xf numFmtId="4" fontId="11" fillId="0" borderId="4" xfId="5" applyNumberFormat="1" applyFont="1" applyBorder="1" applyAlignment="1">
      <alignment horizontal="right" vertical="center" wrapText="1"/>
    </xf>
    <xf numFmtId="4" fontId="11" fillId="0" borderId="4" xfId="2" applyNumberFormat="1" applyFont="1" applyBorder="1" applyAlignment="1">
      <alignment horizontal="right" vertical="center"/>
    </xf>
    <xf numFmtId="0" fontId="12" fillId="4" borderId="0" xfId="2" applyFont="1" applyFill="1" applyAlignment="1">
      <alignment vertical="center"/>
    </xf>
    <xf numFmtId="164" fontId="12" fillId="4" borderId="0" xfId="2" applyNumberFormat="1" applyFont="1" applyFill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center" vertical="center"/>
    </xf>
    <xf numFmtId="14" fontId="11" fillId="4" borderId="9" xfId="2" applyNumberFormat="1" applyFont="1" applyFill="1" applyBorder="1" applyAlignment="1">
      <alignment horizontal="center" vertical="center"/>
    </xf>
    <xf numFmtId="4" fontId="11" fillId="4" borderId="5" xfId="5" applyNumberFormat="1" applyFont="1" applyFill="1" applyBorder="1" applyAlignment="1">
      <alignment horizontal="right" vertical="center" wrapText="1"/>
    </xf>
    <xf numFmtId="4" fontId="11" fillId="0" borderId="5" xfId="5" applyNumberFormat="1" applyFont="1" applyBorder="1" applyAlignment="1">
      <alignment horizontal="right" vertical="center" wrapText="1"/>
    </xf>
    <xf numFmtId="4" fontId="11" fillId="0" borderId="5" xfId="2" applyNumberFormat="1" applyFont="1" applyBorder="1" applyAlignment="1">
      <alignment horizontal="right" vertical="center"/>
    </xf>
    <xf numFmtId="4" fontId="11" fillId="4" borderId="10" xfId="5" applyNumberFormat="1" applyFont="1" applyFill="1" applyBorder="1" applyAlignment="1">
      <alignment horizontal="right" vertical="center" wrapText="1"/>
    </xf>
    <xf numFmtId="0" fontId="11" fillId="0" borderId="7" xfId="2" applyFont="1" applyBorder="1" applyAlignment="1">
      <alignment horizontal="left" vertical="center"/>
    </xf>
    <xf numFmtId="4" fontId="11" fillId="0" borderId="7" xfId="2" applyNumberFormat="1" applyFont="1" applyBorder="1" applyAlignment="1">
      <alignment horizontal="right" vertical="center"/>
    </xf>
    <xf numFmtId="0" fontId="10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0" fillId="0" borderId="11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/>
    </xf>
    <xf numFmtId="14" fontId="11" fillId="0" borderId="11" xfId="2" applyNumberFormat="1" applyFont="1" applyBorder="1" applyAlignment="1">
      <alignment horizontal="center" vertical="center"/>
    </xf>
    <xf numFmtId="4" fontId="11" fillId="0" borderId="11" xfId="5" applyNumberFormat="1" applyFont="1" applyFill="1" applyBorder="1" applyAlignment="1">
      <alignment horizontal="right" vertical="center" wrapText="1"/>
    </xf>
    <xf numFmtId="4" fontId="11" fillId="0" borderId="11" xfId="2" applyNumberFormat="1" applyFont="1" applyBorder="1" applyAlignment="1">
      <alignment horizontal="right" vertical="center"/>
    </xf>
    <xf numFmtId="4" fontId="11" fillId="0" borderId="12" xfId="2" applyNumberFormat="1" applyFont="1" applyBorder="1" applyAlignment="1">
      <alignment horizontal="right" vertical="center"/>
    </xf>
    <xf numFmtId="0" fontId="6" fillId="5" borderId="12" xfId="2" applyFont="1" applyFill="1" applyBorder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6" fillId="5" borderId="12" xfId="2" applyFont="1" applyFill="1" applyBorder="1" applyAlignment="1">
      <alignment horizontal="left" vertical="center" wrapText="1"/>
    </xf>
    <xf numFmtId="0" fontId="6" fillId="5" borderId="12" xfId="2" applyFont="1" applyFill="1" applyBorder="1" applyAlignment="1">
      <alignment vertical="center" wrapText="1"/>
    </xf>
    <xf numFmtId="0" fontId="6" fillId="5" borderId="13" xfId="2" applyFont="1" applyFill="1" applyBorder="1" applyAlignment="1">
      <alignment vertical="center" wrapText="1"/>
    </xf>
    <xf numFmtId="4" fontId="6" fillId="5" borderId="12" xfId="4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164" fontId="14" fillId="0" borderId="0" xfId="2" applyNumberFormat="1" applyFont="1" applyAlignment="1">
      <alignment vertical="center"/>
    </xf>
    <xf numFmtId="0" fontId="8" fillId="2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11" fillId="0" borderId="4" xfId="2" applyFont="1" applyBorder="1" applyAlignment="1">
      <alignment horizontal="left" vertical="center"/>
    </xf>
    <xf numFmtId="0" fontId="11" fillId="0" borderId="3" xfId="2" applyFont="1" applyBorder="1" applyAlignment="1">
      <alignment horizontal="center" vertical="center"/>
    </xf>
    <xf numFmtId="14" fontId="11" fillId="0" borderId="5" xfId="2" applyNumberFormat="1" applyFont="1" applyBorder="1" applyAlignment="1">
      <alignment horizontal="center" vertical="center"/>
    </xf>
    <xf numFmtId="4" fontId="11" fillId="0" borderId="3" xfId="5" applyNumberFormat="1" applyFont="1" applyBorder="1" applyAlignment="1">
      <alignment horizontal="right" vertical="center" wrapText="1"/>
    </xf>
    <xf numFmtId="0" fontId="12" fillId="0" borderId="0" xfId="2" applyFont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vertical="center"/>
    </xf>
    <xf numFmtId="14" fontId="11" fillId="0" borderId="9" xfId="2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0" xfId="2" applyFont="1" applyBorder="1" applyAlignment="1">
      <alignment vertical="center"/>
    </xf>
    <xf numFmtId="0" fontId="11" fillId="0" borderId="10" xfId="2" applyFont="1" applyBorder="1" applyAlignment="1">
      <alignment horizontal="center" vertical="center"/>
    </xf>
    <xf numFmtId="14" fontId="11" fillId="0" borderId="15" xfId="2" applyNumberFormat="1" applyFont="1" applyBorder="1" applyAlignment="1">
      <alignment horizontal="center" vertical="center"/>
    </xf>
    <xf numFmtId="4" fontId="11" fillId="0" borderId="10" xfId="5" applyNumberFormat="1" applyFont="1" applyBorder="1" applyAlignment="1">
      <alignment horizontal="right" vertical="center" wrapText="1"/>
    </xf>
    <xf numFmtId="0" fontId="11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vertical="center"/>
    </xf>
    <xf numFmtId="0" fontId="11" fillId="0" borderId="11" xfId="2" applyFont="1" applyBorder="1" applyAlignment="1">
      <alignment horizontal="center" vertical="center" wrapText="1"/>
    </xf>
    <xf numFmtId="4" fontId="11" fillId="0" borderId="11" xfId="5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vertical="center"/>
    </xf>
    <xf numFmtId="0" fontId="10" fillId="0" borderId="5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/>
    </xf>
    <xf numFmtId="4" fontId="10" fillId="0" borderId="11" xfId="1" applyNumberFormat="1" applyFont="1" applyBorder="1" applyAlignment="1">
      <alignment vertical="center" wrapText="1"/>
    </xf>
    <xf numFmtId="4" fontId="10" fillId="0" borderId="10" xfId="1" applyNumberFormat="1" applyFont="1" applyBorder="1" applyAlignment="1">
      <alignment horizontal="right" vertical="center" wrapText="1"/>
    </xf>
    <xf numFmtId="4" fontId="10" fillId="0" borderId="10" xfId="5" applyNumberFormat="1" applyFont="1" applyBorder="1" applyAlignment="1">
      <alignment horizontal="right" vertical="center" wrapText="1"/>
    </xf>
    <xf numFmtId="0" fontId="6" fillId="0" borderId="3" xfId="2" applyFont="1" applyBorder="1" applyAlignment="1">
      <alignment vertical="center" wrapText="1"/>
    </xf>
    <xf numFmtId="0" fontId="6" fillId="5" borderId="16" xfId="2" applyFont="1" applyFill="1" applyBorder="1" applyAlignment="1">
      <alignment horizontal="left" vertical="center" wrapText="1"/>
    </xf>
    <xf numFmtId="0" fontId="6" fillId="5" borderId="17" xfId="2" applyFont="1" applyFill="1" applyBorder="1" applyAlignment="1">
      <alignment horizontal="left" vertical="center" wrapText="1"/>
    </xf>
    <xf numFmtId="0" fontId="6" fillId="5" borderId="2" xfId="2" applyFont="1" applyFill="1" applyBorder="1" applyAlignment="1">
      <alignment vertical="center" wrapText="1"/>
    </xf>
    <xf numFmtId="4" fontId="6" fillId="5" borderId="2" xfId="4" applyNumberFormat="1" applyFont="1" applyFill="1" applyBorder="1" applyAlignment="1">
      <alignment horizontal="right"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4" fontId="6" fillId="0" borderId="0" xfId="4" applyNumberFormat="1" applyFont="1" applyFill="1" applyBorder="1" applyAlignment="1">
      <alignment horizontal="right" vertical="center" wrapText="1"/>
    </xf>
    <xf numFmtId="1" fontId="6" fillId="5" borderId="2" xfId="2" applyNumberFormat="1" applyFont="1" applyFill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6" fillId="5" borderId="2" xfId="2" applyFont="1" applyFill="1" applyBorder="1" applyAlignment="1">
      <alignment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/>
    </xf>
    <xf numFmtId="4" fontId="6" fillId="5" borderId="2" xfId="1" applyNumberFormat="1" applyFont="1" applyFill="1" applyBorder="1" applyAlignment="1">
      <alignment horizontal="right" vertical="center" wrapText="1"/>
    </xf>
    <xf numFmtId="0" fontId="1" fillId="0" borderId="0" xfId="6"/>
    <xf numFmtId="0" fontId="3" fillId="0" borderId="0" xfId="6" applyFont="1"/>
    <xf numFmtId="0" fontId="15" fillId="0" borderId="0" xfId="6" applyFont="1"/>
  </cellXfs>
  <cellStyles count="7">
    <cellStyle name="Normal" xfId="0" builtinId="0"/>
    <cellStyle name="Normal 10" xfId="6" xr:uid="{59525144-DAA3-41A8-9F84-77C77AE00649}"/>
    <cellStyle name="Normal 2 11" xfId="2" xr:uid="{B723A38D-4D60-4110-9335-934C5CBB269A}"/>
    <cellStyle name="Normal_Est Clinicos 31000 (com entradas e saidas) REVISÃO FINAL 2 2" xfId="3" xr:uid="{17B41AED-EB04-4BE0-83F3-696BE119D81A}"/>
    <cellStyle name="Separador de milhares 2 2 2" xfId="5" xr:uid="{EBCFD806-0873-4147-9E37-A365604F6516}"/>
    <cellStyle name="Vírgula" xfId="1" builtinId="3"/>
    <cellStyle name="Vírgula 4" xfId="4" xr:uid="{BEBAD365-B16C-49B3-BD00-9EE51D474B6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23</xdr:row>
      <xdr:rowOff>0</xdr:rowOff>
    </xdr:from>
    <xdr:ext cx="47625" cy="47625"/>
    <xdr:pic>
      <xdr:nvPicPr>
        <xdr:cNvPr id="2" name="Saldos1_Image1" descr="pix_verdeescuro">
          <a:extLst>
            <a:ext uri="{FF2B5EF4-FFF2-40B4-BE49-F238E27FC236}">
              <a16:creationId xmlns:a16="http://schemas.microsoft.com/office/drawing/2014/main" id="{12323E95-733D-409E-AAD6-F86454CC6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7775" y="6934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27</xdr:row>
      <xdr:rowOff>0</xdr:rowOff>
    </xdr:from>
    <xdr:ext cx="47625" cy="47625"/>
    <xdr:pic>
      <xdr:nvPicPr>
        <xdr:cNvPr id="3" name="Saldos1_Image1" descr="pix_verdeescuro">
          <a:extLst>
            <a:ext uri="{FF2B5EF4-FFF2-40B4-BE49-F238E27FC236}">
              <a16:creationId xmlns:a16="http://schemas.microsoft.com/office/drawing/2014/main" id="{F0E61CC0-8CB6-49B1-A1CB-391BE3B0D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7775" y="8467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27</xdr:row>
      <xdr:rowOff>0</xdr:rowOff>
    </xdr:from>
    <xdr:ext cx="47625" cy="47625"/>
    <xdr:pic>
      <xdr:nvPicPr>
        <xdr:cNvPr id="4" name="Saldos1_Image1" descr="pix_verdeescuro">
          <a:extLst>
            <a:ext uri="{FF2B5EF4-FFF2-40B4-BE49-F238E27FC236}">
              <a16:creationId xmlns:a16="http://schemas.microsoft.com/office/drawing/2014/main" id="{302B8A36-067A-4801-9F21-BB232C27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7775" y="8467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40822</xdr:colOff>
      <xdr:row>0</xdr:row>
      <xdr:rowOff>0</xdr:rowOff>
    </xdr:from>
    <xdr:to>
      <xdr:col>9</xdr:col>
      <xdr:colOff>13607</xdr:colOff>
      <xdr:row>3</xdr:row>
      <xdr:rowOff>148256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8DA3BB5-B042-40EC-96CA-DF7470AC8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2" y="0"/>
          <a:ext cx="16460560" cy="948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73ED2-D676-4812-8C34-FBE9E7D2CAA6}">
  <dimension ref="A1:P206"/>
  <sheetViews>
    <sheetView showGridLines="0" tabSelected="1" topLeftCell="A9" zoomScale="70" zoomScaleNormal="70" zoomScaleSheetLayoutView="70" workbookViewId="0">
      <selection activeCell="B27" sqref="B27"/>
    </sheetView>
  </sheetViews>
  <sheetFormatPr defaultColWidth="9.140625" defaultRowHeight="21" customHeight="1" x14ac:dyDescent="0.25"/>
  <cols>
    <col min="1" max="1" width="6.5703125" style="98" customWidth="1"/>
    <col min="2" max="2" width="10.42578125" style="98" customWidth="1"/>
    <col min="3" max="3" width="64.42578125" style="98" customWidth="1"/>
    <col min="4" max="4" width="43.85546875" style="98" customWidth="1"/>
    <col min="5" max="5" width="28" style="98" customWidth="1"/>
    <col min="6" max="6" width="18.85546875" style="98" customWidth="1"/>
    <col min="7" max="7" width="27.140625" style="98" customWidth="1"/>
    <col min="8" max="8" width="22.5703125" style="98" bestFit="1" customWidth="1"/>
    <col min="9" max="9" width="25.42578125" style="98" customWidth="1"/>
    <col min="10" max="10" width="52.85546875" style="98" bestFit="1" customWidth="1"/>
    <col min="11" max="11" width="24.28515625" style="98" customWidth="1"/>
    <col min="12" max="15" width="9.140625" style="98"/>
    <col min="16" max="16" width="15.5703125" style="98" bestFit="1" customWidth="1"/>
    <col min="17" max="16384" width="9.140625" style="98"/>
  </cols>
  <sheetData>
    <row r="1" spans="1:11" s="1" customFormat="1" ht="21" customHeight="1" x14ac:dyDescent="0.2">
      <c r="A1" s="1" t="s">
        <v>0</v>
      </c>
      <c r="I1" s="2"/>
    </row>
    <row r="2" spans="1:11" s="1" customFormat="1" ht="21" customHeight="1" x14ac:dyDescent="0.2">
      <c r="I2" s="2"/>
    </row>
    <row r="3" spans="1:11" s="1" customFormat="1" ht="21" customHeight="1" x14ac:dyDescent="0.2">
      <c r="I3" s="2"/>
    </row>
    <row r="4" spans="1:11" s="1" customFormat="1" ht="21" customHeight="1" x14ac:dyDescent="0.2">
      <c r="I4" s="2"/>
    </row>
    <row r="5" spans="1:11" s="1" customFormat="1" ht="21" customHeight="1" x14ac:dyDescent="0.2">
      <c r="I5" s="2"/>
    </row>
    <row r="6" spans="1:11" s="4" customFormat="1" ht="21" customHeight="1" x14ac:dyDescent="0.2">
      <c r="A6" s="3" t="s">
        <v>1</v>
      </c>
      <c r="B6" s="3"/>
      <c r="C6" s="3"/>
      <c r="D6" s="3"/>
      <c r="E6" s="3"/>
      <c r="F6" s="3"/>
      <c r="G6" s="3"/>
      <c r="H6" s="3"/>
      <c r="I6" s="3"/>
    </row>
    <row r="7" spans="1:11" s="4" customFormat="1" ht="21" customHeight="1" x14ac:dyDescent="0.2">
      <c r="A7" s="5" t="s">
        <v>2</v>
      </c>
      <c r="B7" s="5"/>
      <c r="C7" s="5"/>
      <c r="D7" s="6"/>
      <c r="E7" s="5"/>
      <c r="F7" s="5"/>
      <c r="G7" s="5"/>
      <c r="H7" s="5"/>
      <c r="I7" s="7"/>
    </row>
    <row r="8" spans="1:11" s="1" customFormat="1" ht="21" customHeight="1" x14ac:dyDescent="0.2">
      <c r="A8" s="8"/>
      <c r="B8" s="8"/>
      <c r="C8" s="8"/>
      <c r="D8" s="8"/>
      <c r="E8" s="8"/>
      <c r="F8" s="8"/>
      <c r="G8" s="8"/>
      <c r="H8" s="8"/>
      <c r="I8" s="8"/>
    </row>
    <row r="9" spans="1:11" s="1" customFormat="1" ht="47.25" x14ac:dyDescent="0.2">
      <c r="A9" s="9" t="s">
        <v>3</v>
      </c>
      <c r="B9" s="10" t="s">
        <v>4</v>
      </c>
      <c r="C9" s="9" t="s">
        <v>5</v>
      </c>
      <c r="D9" s="9" t="s">
        <v>6</v>
      </c>
      <c r="E9" s="9" t="s">
        <v>7</v>
      </c>
      <c r="F9" s="9" t="s">
        <v>8</v>
      </c>
      <c r="G9" s="11" t="s">
        <v>9</v>
      </c>
      <c r="H9" s="12" t="s">
        <v>10</v>
      </c>
      <c r="I9" s="13" t="s">
        <v>11</v>
      </c>
    </row>
    <row r="10" spans="1:11" s="23" customFormat="1" ht="21" customHeight="1" x14ac:dyDescent="0.2">
      <c r="A10" s="14">
        <v>1</v>
      </c>
      <c r="B10" s="15">
        <v>88156</v>
      </c>
      <c r="C10" s="16" t="s">
        <v>12</v>
      </c>
      <c r="D10" s="17" t="s">
        <v>13</v>
      </c>
      <c r="E10" s="18" t="s">
        <v>14</v>
      </c>
      <c r="F10" s="19">
        <v>45833</v>
      </c>
      <c r="G10" s="20">
        <v>3557538.48</v>
      </c>
      <c r="H10" s="21">
        <v>3557538.48</v>
      </c>
      <c r="I10" s="22">
        <v>4890571.5199999996</v>
      </c>
      <c r="K10" s="24"/>
    </row>
    <row r="11" spans="1:11" s="23" customFormat="1" ht="21" customHeight="1" x14ac:dyDescent="0.2">
      <c r="A11" s="25">
        <f>A10+1</f>
        <v>2</v>
      </c>
      <c r="B11" s="26">
        <v>88157</v>
      </c>
      <c r="C11" s="27" t="s">
        <v>15</v>
      </c>
      <c r="D11" s="17" t="s">
        <v>13</v>
      </c>
      <c r="E11" s="28" t="s">
        <v>14</v>
      </c>
      <c r="F11" s="29">
        <v>45302</v>
      </c>
      <c r="G11" s="30">
        <v>5331629.54</v>
      </c>
      <c r="H11" s="31">
        <v>5331629.54</v>
      </c>
      <c r="I11" s="32">
        <v>4911590.22</v>
      </c>
      <c r="K11" s="24"/>
    </row>
    <row r="12" spans="1:11" s="23" customFormat="1" ht="21" customHeight="1" x14ac:dyDescent="0.2">
      <c r="A12" s="25">
        <f>A11+1</f>
        <v>3</v>
      </c>
      <c r="B12" s="26">
        <v>88167</v>
      </c>
      <c r="C12" s="27" t="s">
        <v>16</v>
      </c>
      <c r="D12" s="17" t="s">
        <v>13</v>
      </c>
      <c r="E12" s="28" t="s">
        <v>14</v>
      </c>
      <c r="F12" s="29">
        <v>46106</v>
      </c>
      <c r="G12" s="30">
        <v>3423935.85</v>
      </c>
      <c r="H12" s="30">
        <v>3423935.85</v>
      </c>
      <c r="I12" s="32">
        <v>1549573.82</v>
      </c>
      <c r="K12" s="24"/>
    </row>
    <row r="13" spans="1:11" s="23" customFormat="1" ht="21" customHeight="1" x14ac:dyDescent="0.2">
      <c r="A13" s="25">
        <f t="shared" ref="A13:A14" si="0">A12+1</f>
        <v>4</v>
      </c>
      <c r="B13" s="26">
        <v>88177</v>
      </c>
      <c r="C13" s="27" t="s">
        <v>17</v>
      </c>
      <c r="D13" s="17" t="s">
        <v>13</v>
      </c>
      <c r="E13" s="28" t="s">
        <v>14</v>
      </c>
      <c r="F13" s="29">
        <v>45817</v>
      </c>
      <c r="G13" s="33">
        <v>2563568.7400000002</v>
      </c>
      <c r="H13" s="33">
        <v>2563568.7400000002</v>
      </c>
      <c r="I13" s="32">
        <v>2781816.5</v>
      </c>
      <c r="K13" s="24"/>
    </row>
    <row r="14" spans="1:11" s="23" customFormat="1" ht="21" customHeight="1" x14ac:dyDescent="0.2">
      <c r="A14" s="25">
        <f t="shared" si="0"/>
        <v>5</v>
      </c>
      <c r="B14" s="26">
        <v>88188</v>
      </c>
      <c r="C14" s="27" t="s">
        <v>18</v>
      </c>
      <c r="D14" s="34" t="s">
        <v>13</v>
      </c>
      <c r="E14" s="28" t="s">
        <v>14</v>
      </c>
      <c r="F14" s="29">
        <v>46145</v>
      </c>
      <c r="G14" s="30">
        <v>5325073.4400000004</v>
      </c>
      <c r="H14" s="30">
        <v>5325073.4400000004</v>
      </c>
      <c r="I14" s="35">
        <v>6380240.3600000003</v>
      </c>
      <c r="K14" s="24"/>
    </row>
    <row r="15" spans="1:11" s="23" customFormat="1" ht="21" customHeight="1" x14ac:dyDescent="0.2">
      <c r="A15" s="36">
        <f>A14+1</f>
        <v>6</v>
      </c>
      <c r="B15" s="37">
        <v>85044</v>
      </c>
      <c r="C15" s="38" t="s">
        <v>19</v>
      </c>
      <c r="D15" s="39" t="s">
        <v>13</v>
      </c>
      <c r="E15" s="37" t="s">
        <v>20</v>
      </c>
      <c r="F15" s="40">
        <v>46222</v>
      </c>
      <c r="G15" s="41">
        <v>7993584</v>
      </c>
      <c r="H15" s="42">
        <v>3542000</v>
      </c>
      <c r="I15" s="43">
        <v>3470355.43</v>
      </c>
      <c r="K15" s="24"/>
    </row>
    <row r="16" spans="1:11" s="1" customFormat="1" ht="31.5" customHeight="1" x14ac:dyDescent="0.2">
      <c r="A16" s="44">
        <f>COUNT(A10:A15)</f>
        <v>6</v>
      </c>
      <c r="B16" s="45"/>
      <c r="C16" s="46" t="s">
        <v>21</v>
      </c>
      <c r="D16" s="46"/>
      <c r="E16" s="47"/>
      <c r="F16" s="48"/>
      <c r="G16" s="49">
        <f>SUM(G10:G15)</f>
        <v>28195330.050000001</v>
      </c>
      <c r="H16" s="49">
        <f>SUM(H10:H15)</f>
        <v>23743746.050000001</v>
      </c>
      <c r="I16" s="49">
        <f>SUM(I10:I15)</f>
        <v>23984147.849999998</v>
      </c>
      <c r="K16" s="24"/>
    </row>
    <row r="17" spans="1:16" s="52" customFormat="1" ht="21" customHeight="1" x14ac:dyDescent="0.2">
      <c r="A17" s="50"/>
      <c r="B17" s="50"/>
      <c r="C17" s="51"/>
      <c r="D17" s="51"/>
      <c r="E17" s="51"/>
      <c r="F17" s="51"/>
      <c r="G17" s="51"/>
      <c r="H17" s="51"/>
      <c r="I17" s="51"/>
      <c r="K17" s="24"/>
      <c r="P17" s="53"/>
    </row>
    <row r="18" spans="1:16" s="1" customFormat="1" ht="47.25" x14ac:dyDescent="0.2">
      <c r="A18" s="54" t="s">
        <v>3</v>
      </c>
      <c r="B18" s="55" t="s">
        <v>4</v>
      </c>
      <c r="C18" s="9" t="s">
        <v>22</v>
      </c>
      <c r="D18" s="54" t="s">
        <v>6</v>
      </c>
      <c r="E18" s="54" t="s">
        <v>7</v>
      </c>
      <c r="F18" s="54" t="s">
        <v>8</v>
      </c>
      <c r="G18" s="11" t="s">
        <v>9</v>
      </c>
      <c r="H18" s="11" t="s">
        <v>10</v>
      </c>
      <c r="I18" s="13" t="s">
        <v>11</v>
      </c>
      <c r="K18" s="24"/>
    </row>
    <row r="19" spans="1:16" s="62" customFormat="1" ht="21" customHeight="1" x14ac:dyDescent="0.2">
      <c r="A19" s="56">
        <v>1</v>
      </c>
      <c r="B19" s="56">
        <v>85146</v>
      </c>
      <c r="C19" s="57" t="s">
        <v>23</v>
      </c>
      <c r="D19" s="58" t="s">
        <v>13</v>
      </c>
      <c r="E19" s="59" t="s">
        <v>24</v>
      </c>
      <c r="F19" s="60">
        <v>45656</v>
      </c>
      <c r="G19" s="61">
        <v>500000</v>
      </c>
      <c r="H19" s="61">
        <v>500000</v>
      </c>
      <c r="I19" s="22">
        <v>83498.2</v>
      </c>
      <c r="K19" s="24"/>
    </row>
    <row r="20" spans="1:16" s="62" customFormat="1" ht="21" customHeight="1" x14ac:dyDescent="0.2">
      <c r="A20" s="63">
        <f>A19+1</f>
        <v>2</v>
      </c>
      <c r="B20" s="64">
        <v>85157</v>
      </c>
      <c r="C20" s="65" t="s">
        <v>25</v>
      </c>
      <c r="D20" s="17" t="s">
        <v>13</v>
      </c>
      <c r="E20" s="64" t="s">
        <v>26</v>
      </c>
      <c r="F20" s="66">
        <v>45424</v>
      </c>
      <c r="G20" s="31">
        <v>1000000</v>
      </c>
      <c r="H20" s="31">
        <v>676471.28</v>
      </c>
      <c r="I20" s="32">
        <v>6433.19</v>
      </c>
      <c r="K20" s="24"/>
    </row>
    <row r="21" spans="1:16" s="62" customFormat="1" ht="21" customHeight="1" x14ac:dyDescent="0.2">
      <c r="A21" s="63">
        <f t="shared" ref="A21:A23" si="1">A20+1</f>
        <v>3</v>
      </c>
      <c r="B21" s="64">
        <v>85158</v>
      </c>
      <c r="C21" s="65" t="s">
        <v>27</v>
      </c>
      <c r="D21" s="17" t="s">
        <v>13</v>
      </c>
      <c r="E21" s="64" t="s">
        <v>28</v>
      </c>
      <c r="F21" s="60">
        <v>45392</v>
      </c>
      <c r="G21" s="31">
        <v>1000000</v>
      </c>
      <c r="H21" s="31">
        <f>455000+465500</f>
        <v>920500</v>
      </c>
      <c r="I21" s="32">
        <v>63824.99</v>
      </c>
      <c r="K21" s="24"/>
    </row>
    <row r="22" spans="1:16" s="62" customFormat="1" ht="21" customHeight="1" x14ac:dyDescent="0.2">
      <c r="A22" s="63">
        <f t="shared" si="1"/>
        <v>4</v>
      </c>
      <c r="B22" s="67">
        <v>85176</v>
      </c>
      <c r="C22" s="68" t="s">
        <v>29</v>
      </c>
      <c r="D22" s="17" t="s">
        <v>30</v>
      </c>
      <c r="E22" s="69" t="s">
        <v>31</v>
      </c>
      <c r="F22" s="70">
        <v>45452</v>
      </c>
      <c r="G22" s="71">
        <v>196960</v>
      </c>
      <c r="H22" s="71">
        <v>122517.6</v>
      </c>
      <c r="I22" s="32">
        <v>145667.24</v>
      </c>
      <c r="K22" s="24"/>
    </row>
    <row r="23" spans="1:16" s="62" customFormat="1" ht="21" customHeight="1" x14ac:dyDescent="0.2">
      <c r="A23" s="72">
        <f t="shared" si="1"/>
        <v>5</v>
      </c>
      <c r="B23" s="72">
        <v>85198</v>
      </c>
      <c r="C23" s="73" t="s">
        <v>32</v>
      </c>
      <c r="D23" s="39" t="s">
        <v>30</v>
      </c>
      <c r="E23" s="74" t="s">
        <v>33</v>
      </c>
      <c r="F23" s="40">
        <v>45479</v>
      </c>
      <c r="G23" s="75">
        <v>398476</v>
      </c>
      <c r="H23" s="75">
        <v>0</v>
      </c>
      <c r="I23" s="42">
        <v>0</v>
      </c>
      <c r="K23" s="24"/>
    </row>
    <row r="24" spans="1:16" s="52" customFormat="1" ht="31.5" customHeight="1" x14ac:dyDescent="0.2">
      <c r="A24" s="44">
        <f>COUNT(A19:A23)</f>
        <v>5</v>
      </c>
      <c r="B24" s="45"/>
      <c r="C24" s="46" t="s">
        <v>34</v>
      </c>
      <c r="D24" s="46"/>
      <c r="E24" s="47"/>
      <c r="F24" s="47"/>
      <c r="G24" s="49">
        <f>SUM(G19:G23)</f>
        <v>3095436</v>
      </c>
      <c r="H24" s="49">
        <f t="shared" ref="H24:I24" si="2">SUM(H19:H23)</f>
        <v>2219488.88</v>
      </c>
      <c r="I24" s="49">
        <f t="shared" si="2"/>
        <v>299423.62</v>
      </c>
      <c r="K24" s="24"/>
    </row>
    <row r="25" spans="1:16" s="1" customFormat="1" ht="21" customHeight="1" x14ac:dyDescent="0.2">
      <c r="A25" s="5"/>
      <c r="B25" s="5"/>
      <c r="C25" s="5"/>
      <c r="D25" s="5"/>
      <c r="E25" s="5"/>
      <c r="F25" s="5"/>
      <c r="G25" s="5"/>
      <c r="H25" s="5"/>
      <c r="I25" s="5"/>
      <c r="K25" s="24"/>
    </row>
    <row r="26" spans="1:16" s="1" customFormat="1" ht="47.25" x14ac:dyDescent="0.2">
      <c r="A26" s="54" t="s">
        <v>3</v>
      </c>
      <c r="B26" s="55" t="s">
        <v>4</v>
      </c>
      <c r="C26" s="54" t="s">
        <v>35</v>
      </c>
      <c r="D26" s="54" t="s">
        <v>6</v>
      </c>
      <c r="E26" s="54" t="s">
        <v>7</v>
      </c>
      <c r="F26" s="54" t="s">
        <v>8</v>
      </c>
      <c r="G26" s="11" t="s">
        <v>9</v>
      </c>
      <c r="H26" s="11" t="s">
        <v>10</v>
      </c>
      <c r="I26" s="13" t="s">
        <v>11</v>
      </c>
      <c r="K26" s="24"/>
    </row>
    <row r="27" spans="1:16" s="62" customFormat="1" ht="21" customHeight="1" x14ac:dyDescent="0.2">
      <c r="A27" s="72">
        <v>1</v>
      </c>
      <c r="B27" s="69">
        <v>87425</v>
      </c>
      <c r="C27" s="76" t="s">
        <v>36</v>
      </c>
      <c r="D27" s="77" t="s">
        <v>30</v>
      </c>
      <c r="E27" s="78" t="s">
        <v>37</v>
      </c>
      <c r="F27" s="79">
        <v>45639</v>
      </c>
      <c r="G27" s="80">
        <v>100000</v>
      </c>
      <c r="H27" s="81">
        <v>100000</v>
      </c>
      <c r="I27" s="82">
        <v>341.14</v>
      </c>
      <c r="K27" s="24"/>
    </row>
    <row r="28" spans="1:16" s="52" customFormat="1" ht="31.5" customHeight="1" x14ac:dyDescent="0.2">
      <c r="A28" s="44">
        <f>COUNT(A27:A27)</f>
        <v>1</v>
      </c>
      <c r="B28" s="83"/>
      <c r="C28" s="84" t="s">
        <v>38</v>
      </c>
      <c r="D28" s="85"/>
      <c r="E28" s="86"/>
      <c r="F28" s="86"/>
      <c r="G28" s="87">
        <f>SUM(G27:G27)</f>
        <v>100000</v>
      </c>
      <c r="H28" s="87">
        <f>SUM(H27:H27)</f>
        <v>100000</v>
      </c>
      <c r="I28" s="87">
        <f>SUM(I27:I27)</f>
        <v>341.14</v>
      </c>
      <c r="K28" s="24"/>
    </row>
    <row r="29" spans="1:16" s="52" customFormat="1" ht="21" customHeight="1" x14ac:dyDescent="0.2">
      <c r="A29" s="88"/>
      <c r="B29" s="45"/>
      <c r="C29" s="89"/>
      <c r="D29" s="89"/>
      <c r="E29" s="45"/>
      <c r="F29" s="45"/>
      <c r="G29" s="90"/>
      <c r="H29" s="90"/>
      <c r="I29" s="90"/>
      <c r="K29" s="24"/>
    </row>
    <row r="30" spans="1:16" ht="31.5" customHeight="1" x14ac:dyDescent="0.25">
      <c r="A30" s="91">
        <f>A16+A24+A28</f>
        <v>12</v>
      </c>
      <c r="B30" s="92"/>
      <c r="C30" s="93" t="s">
        <v>39</v>
      </c>
      <c r="D30" s="94"/>
      <c r="E30" s="95"/>
      <c r="F30" s="96"/>
      <c r="G30" s="97">
        <f>G24+G16+G28</f>
        <v>31390766.050000001</v>
      </c>
      <c r="H30" s="97">
        <f t="shared" ref="H30:I30" si="3">H24+H16+H28</f>
        <v>26063234.93</v>
      </c>
      <c r="I30" s="97">
        <f t="shared" si="3"/>
        <v>24283912.609999999</v>
      </c>
      <c r="K30" s="24"/>
    </row>
    <row r="31" spans="1:16" ht="21" customHeight="1" x14ac:dyDescent="0.25">
      <c r="A31" s="99"/>
      <c r="K31" s="24"/>
    </row>
    <row r="32" spans="1:16" ht="21" customHeight="1" x14ac:dyDescent="0.25">
      <c r="K32" s="24"/>
    </row>
    <row r="33" spans="11:11" ht="21" customHeight="1" x14ac:dyDescent="0.25">
      <c r="K33" s="24"/>
    </row>
    <row r="34" spans="11:11" ht="21" customHeight="1" x14ac:dyDescent="0.25">
      <c r="K34" s="24"/>
    </row>
    <row r="35" spans="11:11" ht="21" customHeight="1" x14ac:dyDescent="0.25">
      <c r="K35" s="24"/>
    </row>
    <row r="36" spans="11:11" ht="21" customHeight="1" x14ac:dyDescent="0.25">
      <c r="K36" s="24"/>
    </row>
    <row r="37" spans="11:11" ht="21" customHeight="1" x14ac:dyDescent="0.25">
      <c r="K37" s="24"/>
    </row>
    <row r="38" spans="11:11" ht="21" customHeight="1" x14ac:dyDescent="0.25">
      <c r="K38" s="24"/>
    </row>
    <row r="39" spans="11:11" ht="21" customHeight="1" x14ac:dyDescent="0.25">
      <c r="K39" s="24"/>
    </row>
    <row r="40" spans="11:11" ht="21" customHeight="1" x14ac:dyDescent="0.25">
      <c r="K40" s="24"/>
    </row>
    <row r="41" spans="11:11" ht="21" customHeight="1" x14ac:dyDescent="0.25">
      <c r="K41" s="24"/>
    </row>
    <row r="42" spans="11:11" ht="21" customHeight="1" x14ac:dyDescent="0.25">
      <c r="K42" s="24"/>
    </row>
    <row r="43" spans="11:11" ht="21" customHeight="1" x14ac:dyDescent="0.25">
      <c r="K43" s="24"/>
    </row>
    <row r="44" spans="11:11" ht="21" customHeight="1" x14ac:dyDescent="0.25">
      <c r="K44" s="24"/>
    </row>
    <row r="45" spans="11:11" ht="21" customHeight="1" x14ac:dyDescent="0.25">
      <c r="K45" s="24"/>
    </row>
    <row r="46" spans="11:11" ht="21" customHeight="1" x14ac:dyDescent="0.25">
      <c r="K46" s="24"/>
    </row>
    <row r="47" spans="11:11" ht="21" customHeight="1" x14ac:dyDescent="0.25">
      <c r="K47" s="24"/>
    </row>
    <row r="48" spans="11:11" ht="21" customHeight="1" x14ac:dyDescent="0.25">
      <c r="K48" s="24"/>
    </row>
    <row r="49" spans="11:11" ht="21" customHeight="1" x14ac:dyDescent="0.25">
      <c r="K49" s="24"/>
    </row>
    <row r="50" spans="11:11" ht="21" customHeight="1" x14ac:dyDescent="0.25">
      <c r="K50" s="24"/>
    </row>
    <row r="51" spans="11:11" ht="21" customHeight="1" x14ac:dyDescent="0.25">
      <c r="K51" s="24"/>
    </row>
    <row r="52" spans="11:11" ht="21" customHeight="1" x14ac:dyDescent="0.25">
      <c r="K52" s="24"/>
    </row>
    <row r="53" spans="11:11" ht="21" customHeight="1" x14ac:dyDescent="0.25">
      <c r="K53" s="24"/>
    </row>
    <row r="54" spans="11:11" ht="21" customHeight="1" x14ac:dyDescent="0.25">
      <c r="K54" s="24"/>
    </row>
    <row r="55" spans="11:11" ht="21" customHeight="1" x14ac:dyDescent="0.25">
      <c r="K55" s="24"/>
    </row>
    <row r="56" spans="11:11" ht="21" customHeight="1" x14ac:dyDescent="0.25">
      <c r="K56" s="24"/>
    </row>
    <row r="170" spans="2:2" ht="21" customHeight="1" x14ac:dyDescent="0.25">
      <c r="B170" s="100"/>
    </row>
    <row r="206" spans="2:2" ht="21" customHeight="1" x14ac:dyDescent="0.25">
      <c r="B206" s="100"/>
    </row>
  </sheetData>
  <protectedRanges>
    <protectedRange sqref="A9:H9 A18:H18 A26:H26 A19:I25 A27:I1048576 A1:I8 A15:I17 J1:XFD9 J15:XFD1048576 A10:XFD14" name="Intervalo1"/>
    <protectedRange sqref="I9" name="Intervalo1_2"/>
    <protectedRange sqref="I18" name="Intervalo1_3"/>
    <protectedRange sqref="I26" name="Intervalo1_6"/>
  </protectedRanges>
  <mergeCells count="7">
    <mergeCell ref="C28:D28"/>
    <mergeCell ref="A6:I6"/>
    <mergeCell ref="A7:I7"/>
    <mergeCell ref="A8:I8"/>
    <mergeCell ref="C16:D16"/>
    <mergeCell ref="C24:D24"/>
    <mergeCell ref="A25:I25"/>
  </mergeCells>
  <conditionalFormatting sqref="B7">
    <cfRule type="duplicateValues" dxfId="1" priority="2"/>
  </conditionalFormatting>
  <conditionalFormatting sqref="B27:B1048576 B1:B8 B19:B25 B10:B17">
    <cfRule type="duplicateValues" dxfId="0" priority="1"/>
  </conditionalFormatting>
  <printOptions horizontalCentered="1"/>
  <pageMargins left="0.19685039370078741" right="0.19685039370078741" top="0.59055118110236227" bottom="0.39370078740157483" header="0.51181102362204722" footer="0.23622047244094491"/>
  <pageSetup paperSize="9" scale="54" orientation="landscape" verticalDpi="597" r:id="rId1"/>
  <headerFooter alignWithMargins="0">
    <oddFooter>&amp;L&amp;9Gerência Geral de Projetos e Pesquisas&amp;C&amp;8 &amp;D&amp;R&amp;12&amp;P/&amp;N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82CB93-90DD-436B-BC74-433F7B5651BD}"/>
</file>

<file path=customXml/itemProps2.xml><?xml version="1.0" encoding="utf-8"?>
<ds:datastoreItem xmlns:ds="http://schemas.openxmlformats.org/officeDocument/2006/customXml" ds:itemID="{DFA44612-EA64-4D50-B7B8-348042A9FD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Projetos Ativos ICESP</vt:lpstr>
      <vt:lpstr>'Projetos Ativos ICESP'!Area_de_impressao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Welby Pacheco Lima</dc:creator>
  <cp:lastModifiedBy>Marcus Welby Pacheco Lima</cp:lastModifiedBy>
  <dcterms:created xsi:type="dcterms:W3CDTF">2024-04-16T11:56:17Z</dcterms:created>
  <dcterms:modified xsi:type="dcterms:W3CDTF">2024-04-16T11:56:54Z</dcterms:modified>
</cp:coreProperties>
</file>