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Perdizes\Prestações de Contas Mensais\"/>
    </mc:Choice>
  </mc:AlternateContent>
  <xr:revisionPtr revIDLastSave="0" documentId="13_ncr:1_{AB515B1D-4C2F-427F-B617-48D527FEB16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CESP-CGs OP 88700_701" sheetId="11" state="hidden" r:id="rId1"/>
    <sheet name="BALANÇO" sheetId="23" r:id="rId2"/>
    <sheet name="DRE" sheetId="24" r:id="rId3"/>
    <sheet name="HC- PERDIZES - DFC" sheetId="21" r:id="rId4"/>
    <sheet name="CONCILIAÇÃO" sheetId="22" r:id="rId5"/>
  </sheets>
  <externalReferences>
    <externalReference r:id="rId6"/>
    <externalReference r:id="rId7"/>
    <externalReference r:id="rId8"/>
  </externalReferences>
  <definedNames>
    <definedName name="_xlnm._FilterDatabase" localSheetId="1" hidden="1">BALANÇO!$A$8:$A$27</definedName>
    <definedName name="_xlnm._FilterDatabase" localSheetId="2" hidden="1">DRE!$A$8:$A$14</definedName>
    <definedName name="A" localSheetId="3">#REF!</definedName>
    <definedName name="A" localSheetId="0">#REF!</definedName>
    <definedName name="A">#REF!</definedName>
    <definedName name="AAAAAAAAAAA" localSheetId="3">#REF!</definedName>
    <definedName name="AAAAAAAAAAA" localSheetId="0">#REF!</definedName>
    <definedName name="AAAAAAAAAAA">#REF!</definedName>
    <definedName name="_xlnm.Print_Area" localSheetId="4">CONCILIAÇÃO!$A$1:$D$18</definedName>
    <definedName name="_xlnm.Print_Area" localSheetId="3">'HC- PERDIZES - DFC'!$A$1:$G$42</definedName>
    <definedName name="_xlnm.Print_Area" localSheetId="0">'ICESP-CGs OP 88700_701'!$A$1:$Q$40</definedName>
    <definedName name="B" localSheetId="3">#REF!</definedName>
    <definedName name="B" localSheetId="0">#REF!</definedName>
    <definedName name="B">#REF!</definedName>
    <definedName name="b110000000000">#REF!</definedName>
    <definedName name="bbbbbbbbbbbbbbb" localSheetId="3">#REF!</definedName>
    <definedName name="bbbbbbbbbbbbbbb" localSheetId="0">#REF!</definedName>
    <definedName name="bbbbbbbbbbbbbbb">#REF!</definedName>
    <definedName name="CONSOL_HIERARQUIZADO_HCOP" localSheetId="3">#REF!</definedName>
    <definedName name="CONSOL_HIERARQUIZADO_HCOP" localSheetId="0">#REF!</definedName>
    <definedName name="CONSOL_HIERARQUIZADO_HCOP">#REF!</definedName>
    <definedName name="CONSOLIDADO" localSheetId="3">#REF!</definedName>
    <definedName name="CONSOLIDADO" localSheetId="0">#REF!</definedName>
    <definedName name="CONSOLIDADO">#REF!</definedName>
    <definedName name="CRIS" localSheetId="3">#REF!</definedName>
    <definedName name="CRIS" localSheetId="0">#REF!</definedName>
    <definedName name="CRIS">#REF!</definedName>
    <definedName name="E" localSheetId="3">#REF!</definedName>
    <definedName name="E" localSheetId="0">#REF!</definedName>
    <definedName name="E">#REF!</definedName>
    <definedName name="e_consolidado_hier_completa" localSheetId="3">#REF!</definedName>
    <definedName name="e_consolidado_hier_completa" localSheetId="0">#REF!</definedName>
    <definedName name="e_consolidado_hier_completa">#REF!</definedName>
    <definedName name="e_consolidado_julho07_hier_completa" localSheetId="3">#REF!</definedName>
    <definedName name="e_consolidado_julho07_hier_completa" localSheetId="0">#REF!</definedName>
    <definedName name="e_consolidado_julho07_hier_completa">#REF!</definedName>
    <definedName name="e_saldo_total_julh07_hier_completa" localSheetId="3">#REF!</definedName>
    <definedName name="e_saldo_total_julh07_hier_completa" localSheetId="0">#REF!</definedName>
    <definedName name="e_saldo_total_julh07_hier_completa">#REF!</definedName>
    <definedName name="F" localSheetId="3">#REF!</definedName>
    <definedName name="F" localSheetId="0">#REF!</definedName>
    <definedName name="F">#REF!</definedName>
    <definedName name="FFFFFFF" localSheetId="3">#REF!</definedName>
    <definedName name="FFFFFFF" localSheetId="0">#REF!</definedName>
    <definedName name="FFFFFFF">#REF!</definedName>
    <definedName name="FFFFFFFFFFFFFFFFFF" localSheetId="3">#REF!</definedName>
    <definedName name="FFFFFFFFFFFFFFFFFF" localSheetId="0">#REF!</definedName>
    <definedName name="FFFFFFFFFFFFFFFFFF">#REF!</definedName>
    <definedName name="fppfpfpfp" localSheetId="3">#REF!</definedName>
    <definedName name="fppfpfpfp" localSheetId="0">#REF!</definedName>
    <definedName name="fppfpfpfp">#REF!</definedName>
    <definedName name="ggg" localSheetId="3">#REF!</definedName>
    <definedName name="ggg" localSheetId="0">#REF!</definedName>
    <definedName name="ggg">#REF!</definedName>
    <definedName name="GR" localSheetId="3">#REF!</definedName>
    <definedName name="GR" localSheetId="0">#REF!</definedName>
    <definedName name="GR">#REF!</definedName>
    <definedName name="ICESP_DFC___CONSOL_HIERAR" localSheetId="3">#REF!</definedName>
    <definedName name="ICESP_DFC___CONSOL_HIERAR" localSheetId="0">#REF!</definedName>
    <definedName name="ICESP_DFC___CONSOL_HIERAR">#REF!</definedName>
    <definedName name="já" localSheetId="3">#REF!</definedName>
    <definedName name="já" localSheetId="0">#REF!</definedName>
    <definedName name="já">#REF!</definedName>
    <definedName name="jjjjjjjjjjjjjjjjjjjjj" localSheetId="3">#REF!</definedName>
    <definedName name="jjjjjjjjjjjjjjjjjjjjj" localSheetId="0">#REF!</definedName>
    <definedName name="jjjjjjjjjjjjjjjjjjjjj">#REF!</definedName>
    <definedName name="k" localSheetId="3">#REF!</definedName>
    <definedName name="k" localSheetId="0">#REF!</definedName>
    <definedName name="k">#REF!</definedName>
    <definedName name="LDLDLDLDLD" localSheetId="3">#REF!</definedName>
    <definedName name="LDLDLDLDLD" localSheetId="0">#REF!</definedName>
    <definedName name="LDLDLDLDLD">#REF!</definedName>
    <definedName name="LL" localSheetId="3">#REF!</definedName>
    <definedName name="LL" localSheetId="0">#REF!</definedName>
    <definedName name="LL">#REF!</definedName>
    <definedName name="mmmm" localSheetId="3">#REF!</definedName>
    <definedName name="mmmm" localSheetId="0">#REF!</definedName>
    <definedName name="mmmm">#REF!</definedName>
    <definedName name="N___Consolidado_ICESP_HIER" localSheetId="3">#REF!</definedName>
    <definedName name="N___Consolidado_ICESP_HIER" localSheetId="0">#REF!</definedName>
    <definedName name="N___Consolidado_ICESP_HIER">#REF!</definedName>
    <definedName name="o" localSheetId="3">#REF!</definedName>
    <definedName name="o" localSheetId="0">#REF!</definedName>
    <definedName name="o">#REF!</definedName>
    <definedName name="tb" localSheetId="3">#REF!</definedName>
    <definedName name="tb" localSheetId="0">#REF!</definedName>
    <definedName name="tb">#REF!</definedName>
    <definedName name="tbCG" localSheetId="3">[1]Plan1!$J$5:$K$1422</definedName>
    <definedName name="tbCG">[2]Plan1!$J$5:$K$1422</definedName>
    <definedName name="tbEspTit" localSheetId="3">[1]Plan1!$A$5:$B$7</definedName>
    <definedName name="tbEspTit">[2]Plan1!$A$5:$B$7</definedName>
    <definedName name="tbTpReceita" localSheetId="3">[1]Plan1!$D$5:$E$10</definedName>
    <definedName name="tbTpReceita">[2]Plan1!$D$5:$E$10</definedName>
    <definedName name="z" localSheetId="3">#REF!</definedName>
    <definedName name="z" localSheetId="0">#REF!</definedName>
    <definedName name="z">#REF!</definedName>
    <definedName name="ZZ_DISTR_AIH_CONTR_DEZ2005" localSheetId="3">#REF!</definedName>
    <definedName name="ZZ_DISTR_AIH_CONTR_DEZ2005" localSheetId="0">#REF!</definedName>
    <definedName name="ZZ_DISTR_AIH_CONTR_DEZ2005">#REF!</definedName>
    <definedName name="ZZ_DISTR_AIH_CONTR_JAN2006" localSheetId="3">#REF!</definedName>
    <definedName name="ZZ_DISTR_AIH_CONTR_JAN2006" localSheetId="0">#REF!</definedName>
    <definedName name="ZZ_DISTR_AIH_CONTR_JAN2006">#REF!</definedName>
    <definedName name="ZZ_DISTR_AMB_CONTR_DEZ2005" localSheetId="3">#REF!</definedName>
    <definedName name="ZZ_DISTR_AMB_CONTR_DEZ2005" localSheetId="0">#REF!</definedName>
    <definedName name="ZZ_DISTR_AMB_CONTR_DEZ2005">#REF!</definedName>
    <definedName name="ZZ_DISTR_AMB_CONTR_JAN2006" localSheetId="3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3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24" l="1"/>
  <c r="E25" i="24" s="1"/>
  <c r="D25" i="24"/>
  <c r="C25" i="24"/>
  <c r="B25" i="24"/>
  <c r="D23" i="24"/>
  <c r="D28" i="24" s="1"/>
  <c r="E21" i="24"/>
  <c r="E20" i="24"/>
  <c r="E19" i="24"/>
  <c r="E18" i="24"/>
  <c r="E17" i="24"/>
  <c r="E16" i="24"/>
  <c r="E15" i="24"/>
  <c r="E14" i="24"/>
  <c r="D13" i="24"/>
  <c r="C13" i="24"/>
  <c r="C23" i="24" s="1"/>
  <c r="C28" i="24" s="1"/>
  <c r="B13" i="24"/>
  <c r="E11" i="24"/>
  <c r="E10" i="24"/>
  <c r="E9" i="24"/>
  <c r="E8" i="24" s="1"/>
  <c r="D8" i="24"/>
  <c r="C8" i="24"/>
  <c r="B8" i="24"/>
  <c r="B23" i="24" s="1"/>
  <c r="B28" i="24" s="1"/>
  <c r="D25" i="23"/>
  <c r="C25" i="23"/>
  <c r="B25" i="23"/>
  <c r="D19" i="23"/>
  <c r="D18" i="23" s="1"/>
  <c r="C19" i="23"/>
  <c r="C18" i="23" s="1"/>
  <c r="B19" i="23"/>
  <c r="B18" i="23" s="1"/>
  <c r="D15" i="23"/>
  <c r="C15" i="23"/>
  <c r="B15" i="23"/>
  <c r="D9" i="23"/>
  <c r="C9" i="23"/>
  <c r="C8" i="23" s="1"/>
  <c r="B9" i="23"/>
  <c r="B8" i="23" s="1"/>
  <c r="D8" i="23"/>
  <c r="E13" i="24" l="1"/>
  <c r="E23" i="24" s="1"/>
  <c r="E28" i="24" s="1"/>
  <c r="E18" i="22" l="1"/>
  <c r="D18" i="22"/>
  <c r="C18" i="22"/>
  <c r="G39" i="21"/>
  <c r="G35" i="21"/>
  <c r="E35" i="21"/>
  <c r="D35" i="21"/>
  <c r="C35" i="21"/>
  <c r="G34" i="21"/>
  <c r="G33" i="21"/>
  <c r="G32" i="21"/>
  <c r="E29" i="21"/>
  <c r="D29" i="21"/>
  <c r="C29" i="21"/>
  <c r="G27" i="21"/>
  <c r="G26" i="21"/>
  <c r="G25" i="21"/>
  <c r="E24" i="21"/>
  <c r="D24" i="21"/>
  <c r="C24" i="21"/>
  <c r="G23" i="21"/>
  <c r="G22" i="21"/>
  <c r="G21" i="21"/>
  <c r="G24" i="21" s="1"/>
  <c r="G29" i="21" s="1"/>
  <c r="E18" i="21"/>
  <c r="E37" i="21" s="1"/>
  <c r="D18" i="21"/>
  <c r="D37" i="21" s="1"/>
  <c r="C18" i="21"/>
  <c r="C37" i="21" s="1"/>
  <c r="C41" i="21" s="1"/>
  <c r="D9" i="21" s="1"/>
  <c r="D41" i="21" s="1"/>
  <c r="E9" i="21" s="1"/>
  <c r="E41" i="21" s="1"/>
  <c r="G17" i="21"/>
  <c r="G18" i="21" s="1"/>
  <c r="G16" i="21"/>
  <c r="G15" i="21"/>
  <c r="G14" i="21"/>
  <c r="G13" i="21"/>
  <c r="G12" i="21"/>
  <c r="G9" i="21"/>
  <c r="G37" i="21" l="1"/>
  <c r="G41" i="21" s="1"/>
  <c r="C32" i="11" l="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<sst xmlns="http://schemas.openxmlformats.org/spreadsheetml/2006/main" count="136" uniqueCount="91">
  <si>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</si>
  <si>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</si>
  <si>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</si>
  <si>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</si>
  <si>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</si>
  <si>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</si>
  <si>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</si>
  <si>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</si>
  <si>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</si>
  <si>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</si>
  <si>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</si>
  <si>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</si>
  <si>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</si>
  <si>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</si>
  <si>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</si>
  <si>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</si>
  <si>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</si>
  <si>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</si>
  <si>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</si>
  <si>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</si>
  <si>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</si>
  <si>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</si>
  <si>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</si>
  <si>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</si>
  <si>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</si>
  <si>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</si>
  <si>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</si>
  <si>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</si>
  <si>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</si>
  <si>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</si>
  <si>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</si>
  <si>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</si>
  <si>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</si>
  <si>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</si>
  <si>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</si>
  <si>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</si>
  <si>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</si>
  <si>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</si>
  <si>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</si>
  <si>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</si>
  <si>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</si>
  <si>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</si>
  <si>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</si>
  <si>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</si>
  <si>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</si>
  <si>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</si>
  <si>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</si>
  <si>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INSTITUTO PERDIZES -  Contrato de Gestão nº 02/2022         (CG 75.000)</t>
  </si>
  <si>
    <t>INSTITUTO PERDIZES</t>
  </si>
  <si>
    <t>CONTRATO DE GESTÃO Nº 02/2022</t>
  </si>
  <si>
    <t>JANEIRO</t>
  </si>
  <si>
    <t>FEVEREIRO</t>
  </si>
  <si>
    <t>ATIVO</t>
  </si>
  <si>
    <t>CIRCULANTE</t>
  </si>
  <si>
    <t>CAIXA E EQUIVALENTES DE CAIXA</t>
  </si>
  <si>
    <t>CONTAS A RECEBER</t>
  </si>
  <si>
    <t>ESTOQUES</t>
  </si>
  <si>
    <t>DESPESAS ANTECIPADAS</t>
  </si>
  <si>
    <t>OUTROS CRÉDITOS</t>
  </si>
  <si>
    <t>ATIVO NÃO CIRCULANTE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</si>
  <si>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</si>
  <si>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</si>
  <si>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</si>
  <si>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</si>
  <si>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</si>
  <si>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</si>
  <si>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OUTRAS OBRIGAÇÕES</t>
  </si>
  <si>
    <t>PATRIMÔNIO LÍQUIDO</t>
  </si>
  <si>
    <t>RESULTADO ACUMULADO</t>
  </si>
  <si>
    <t>RESULTADO DO PERÍODO</t>
  </si>
  <si>
    <t>RECEITAS OPERACIONAIS</t>
  </si>
  <si>
    <t>DOAÇÕES</t>
  </si>
  <si>
    <t>OUTRAS RECEITAS</t>
  </si>
  <si>
    <t>DESPESAS OPERACIONAIS</t>
  </si>
  <si>
    <t>PESSOAL</t>
  </si>
  <si>
    <t>SERVIÇOS PROFISSIONAIS</t>
  </si>
  <si>
    <t>MATERIAIS PARA CONSUMO</t>
  </si>
  <si>
    <t>ALUGUÉIS</t>
  </si>
  <si>
    <t xml:space="preserve">REPASSES HCFMUSP - SERV. PRESTADOS </t>
  </si>
  <si>
    <t>UTILIDADES E SERVIÇOS</t>
  </si>
  <si>
    <t>DEPRECIAÇÕES E AMORTIZAÇÕES</t>
  </si>
  <si>
    <t>OUTRAS DESPESAS</t>
  </si>
  <si>
    <t>RESULTADO OPERACIONAL</t>
  </si>
  <si>
    <t>RESULTADOS FINANCEIROS LÍQUIDOS</t>
  </si>
  <si>
    <t>RECEITAS FINANCEIRAS</t>
  </si>
  <si>
    <t>Fluxos de caixa de  jan a mar/2024 (R$ mil)</t>
  </si>
  <si>
    <t>INSTITUTO PERDIZES -  Contrato de Gestão nº 02/2022    (CG 75.000)</t>
  </si>
  <si>
    <t>Fluxos de caixa de jan a mar/2024 (R$ mil)</t>
  </si>
  <si>
    <t>BALANÇOS PATRIMONIAIS DE JANEIRO A MARÇO/2024 (EM R$)</t>
  </si>
  <si>
    <t>MARÇO</t>
  </si>
  <si>
    <t>DEMONSTRAÇÃO DOS RESULTADOS DE JANEIRO A MARÇO/2024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</si>
</sst>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11"/>
      <color rgb="FFFF0000"/>
      <name val="Franklin Gothic Medium"/>
      <family val="2"/>
    </font>
    <font>
      <b/>
      <sz val="14"/>
      <color theme="9" tint="-0.249977111117893"/>
      <name val="Verdana"/>
      <family val="2"/>
    </font>
    <font>
      <b/>
      <sz val="12"/>
      <color theme="9" tint="-0.249977111117893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11"/>
      <color theme="9" tint="-0.499984740745262"/>
      <name val="Verdana"/>
      <family val="2"/>
    </font>
    <font>
      <b/>
      <sz val="9"/>
      <color rgb="FFFF0000"/>
      <name val="Verdana"/>
      <family val="2"/>
    </font>
    <font>
      <sz val="9"/>
      <color theme="9" tint="-0.499984740745262"/>
      <name val="Verdana"/>
      <family val="2"/>
    </font>
    <font>
      <sz val="9"/>
      <color theme="1"/>
      <name val="Verdana"/>
      <family val="2"/>
    </font>
    <font>
      <b/>
      <u/>
      <sz val="11"/>
      <color theme="1" tint="0.249977111117893"/>
      <name val="Verdana"/>
      <family val="2"/>
    </font>
    <font>
      <sz val="10"/>
      <color indexed="8"/>
      <name val="Arial"/>
      <family val="2"/>
    </font>
    <font>
      <sz val="8"/>
      <color indexed="8"/>
      <name val="Verdana"/>
      <family val="2"/>
    </font>
    <font>
      <b/>
      <sz val="14"/>
      <color rgb="FF548235"/>
      <name val="Verdana"/>
      <family val="2"/>
    </font>
    <font>
      <sz val="12"/>
      <color rgb="FF548235"/>
      <name val="Verdana"/>
      <family val="2"/>
    </font>
    <font>
      <b/>
      <sz val="12"/>
      <color rgb="FF548235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MS Sans Serif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9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33" fillId="0" borderId="0">
      <alignment vertical="top"/>
    </xf>
    <xf numFmtId="0" fontId="38" fillId="0" borderId="0">
      <alignment vertical="top"/>
    </xf>
    <xf numFmtId="43" fontId="41" fillId="0" borderId="0" applyFont="0" applyFill="0" applyBorder="0" applyAlignment="0" applyProtection="0"/>
    <xf numFmtId="166" fontId="33" fillId="0" borderId="0" applyFont="0" applyFill="0" applyBorder="0" applyAlignment="0" applyProtection="0">
      <alignment vertical="top"/>
    </xf>
  </cellStyleXfs>
  <cellXfs count="12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8" fillId="2" borderId="5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2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38" fontId="24" fillId="0" borderId="2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5" fillId="0" borderId="4" xfId="0" applyFont="1" applyBorder="1" applyAlignment="1">
      <alignment horizontal="left" vertical="center" indent="2"/>
    </xf>
    <xf numFmtId="0" fontId="25" fillId="0" borderId="0" xfId="0" applyFont="1" applyAlignment="1">
      <alignment vertical="center"/>
    </xf>
    <xf numFmtId="164" fontId="25" fillId="0" borderId="5" xfId="0" applyNumberFormat="1" applyFont="1" applyBorder="1" applyAlignment="1">
      <alignment vertical="center"/>
    </xf>
    <xf numFmtId="0" fontId="24" fillId="5" borderId="4" xfId="0" applyFont="1" applyFill="1" applyBorder="1" applyAlignment="1">
      <alignment horizontal="left" vertical="center" indent="2"/>
    </xf>
    <xf numFmtId="164" fontId="24" fillId="5" borderId="5" xfId="0" applyNumberFormat="1" applyFont="1" applyFill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5" fontId="25" fillId="0" borderId="5" xfId="0" applyNumberFormat="1" applyFont="1" applyBorder="1" applyAlignment="1">
      <alignment vertical="center"/>
    </xf>
    <xf numFmtId="0" fontId="26" fillId="6" borderId="4" xfId="0" applyFont="1" applyFill="1" applyBorder="1" applyAlignment="1">
      <alignment horizontal="left" vertical="center" indent="3"/>
    </xf>
    <xf numFmtId="0" fontId="26" fillId="6" borderId="0" xfId="0" applyFont="1" applyFill="1" applyAlignment="1">
      <alignment vertical="center"/>
    </xf>
    <xf numFmtId="165" fontId="26" fillId="6" borderId="5" xfId="0" applyNumberFormat="1" applyFont="1" applyFill="1" applyBorder="1" applyAlignment="1">
      <alignment vertical="center"/>
    </xf>
    <xf numFmtId="164" fontId="24" fillId="6" borderId="4" xfId="0" applyNumberFormat="1" applyFont="1" applyFill="1" applyBorder="1" applyAlignment="1">
      <alignment horizontal="left" vertical="center" indent="2"/>
    </xf>
    <xf numFmtId="164" fontId="24" fillId="6" borderId="0" xfId="0" applyNumberFormat="1" applyFont="1" applyFill="1" applyAlignment="1">
      <alignment vertical="center"/>
    </xf>
    <xf numFmtId="164" fontId="24" fillId="6" borderId="5" xfId="0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7" fillId="0" borderId="4" xfId="0" applyFont="1" applyBorder="1" applyAlignment="1">
      <alignment horizontal="left" vertical="center"/>
    </xf>
    <xf numFmtId="165" fontId="27" fillId="0" borderId="5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3" fontId="25" fillId="0" borderId="0" xfId="0" applyNumberFormat="1" applyFont="1" applyAlignment="1">
      <alignment vertical="center"/>
    </xf>
    <xf numFmtId="0" fontId="25" fillId="0" borderId="8" xfId="0" applyFont="1" applyBorder="1" applyAlignment="1">
      <alignment horizontal="left" vertical="center" indent="2"/>
    </xf>
    <xf numFmtId="3" fontId="25" fillId="0" borderId="8" xfId="0" applyNumberFormat="1" applyFont="1" applyBorder="1" applyAlignment="1">
      <alignment vertical="center"/>
    </xf>
    <xf numFmtId="0" fontId="25" fillId="0" borderId="4" xfId="0" applyFont="1" applyBorder="1" applyAlignment="1">
      <alignment horizontal="left" vertical="center" wrapText="1" indent="2"/>
    </xf>
    <xf numFmtId="3" fontId="25" fillId="0" borderId="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 indent="2"/>
    </xf>
    <xf numFmtId="3" fontId="21" fillId="0" borderId="0" xfId="0" applyNumberFormat="1" applyFont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0" xfId="0" applyFont="1" applyFill="1" applyAlignment="1">
      <alignment vertical="center"/>
    </xf>
    <xf numFmtId="164" fontId="24" fillId="7" borderId="7" xfId="0" applyNumberFormat="1" applyFont="1" applyFill="1" applyBorder="1" applyAlignment="1">
      <alignment vertical="center"/>
    </xf>
    <xf numFmtId="0" fontId="34" fillId="0" borderId="0" xfId="3" applyFont="1" applyAlignment="1">
      <alignment vertical="center"/>
    </xf>
    <xf numFmtId="0" fontId="36" fillId="0" borderId="0" xfId="3" applyFont="1" applyAlignment="1">
      <alignment vertical="center"/>
    </xf>
    <xf numFmtId="0" fontId="37" fillId="0" borderId="0" xfId="3" applyFont="1" applyAlignment="1">
      <alignment horizontal="center" vertical="center" wrapText="1"/>
    </xf>
    <xf numFmtId="0" fontId="39" fillId="8" borderId="0" xfId="4" applyFont="1" applyFill="1" applyAlignment="1">
      <alignment horizontal="center" vertical="center"/>
    </xf>
    <xf numFmtId="0" fontId="40" fillId="9" borderId="0" xfId="3" applyFont="1" applyFill="1" applyAlignment="1">
      <alignment vertical="center"/>
    </xf>
    <xf numFmtId="3" fontId="40" fillId="9" borderId="0" xfId="5" applyNumberFormat="1" applyFont="1" applyFill="1" applyAlignment="1">
      <alignment horizontal="right" vertical="center"/>
    </xf>
    <xf numFmtId="0" fontId="42" fillId="0" borderId="0" xfId="3" applyFont="1" applyAlignment="1">
      <alignment vertical="center"/>
    </xf>
    <xf numFmtId="0" fontId="40" fillId="10" borderId="0" xfId="3" applyFont="1" applyFill="1" applyAlignment="1">
      <alignment vertical="center"/>
    </xf>
    <xf numFmtId="3" fontId="40" fillId="10" borderId="0" xfId="5" applyNumberFormat="1" applyFont="1" applyFill="1" applyAlignment="1">
      <alignment horizontal="right" vertical="center"/>
    </xf>
    <xf numFmtId="0" fontId="42" fillId="0" borderId="0" xfId="3" applyFont="1" applyAlignment="1">
      <alignment horizontal="left" vertical="center" indent="1"/>
    </xf>
    <xf numFmtId="3" fontId="42" fillId="0" borderId="0" xfId="5" applyNumberFormat="1" applyFont="1" applyFill="1" applyAlignment="1">
      <alignment horizontal="right" vertical="center"/>
    </xf>
    <xf numFmtId="0" fontId="43" fillId="0" borderId="0" xfId="3" applyFont="1" applyAlignment="1">
      <alignment vertical="center"/>
    </xf>
    <xf numFmtId="0" fontId="35" fillId="0" borderId="0" xfId="3" applyFont="1" applyAlignment="1">
      <alignment vertical="center" wrapText="1"/>
    </xf>
    <xf numFmtId="0" fontId="37" fillId="0" borderId="0" xfId="3" applyFont="1" applyAlignment="1">
      <alignment vertical="center" wrapText="1"/>
    </xf>
    <xf numFmtId="4" fontId="34" fillId="0" borderId="0" xfId="3" applyNumberFormat="1" applyFont="1" applyAlignment="1">
      <alignment vertical="center"/>
    </xf>
    <xf numFmtId="4" fontId="42" fillId="0" borderId="0" xfId="3" applyNumberFormat="1" applyFont="1" applyAlignment="1">
      <alignment vertical="center"/>
    </xf>
    <xf numFmtId="166" fontId="42" fillId="0" borderId="0" xfId="6" applyFont="1" applyAlignment="1">
      <alignment vertical="center"/>
    </xf>
    <xf numFmtId="3" fontId="42" fillId="0" borderId="0" xfId="5" applyNumberFormat="1" applyFont="1" applyAlignment="1">
      <alignment horizontal="right" vertical="center"/>
    </xf>
    <xf numFmtId="166" fontId="42" fillId="0" borderId="0" xfId="6" applyFont="1" applyFill="1" applyAlignment="1">
      <alignment vertical="center"/>
    </xf>
    <xf numFmtId="43" fontId="42" fillId="0" borderId="0" xfId="3" applyNumberFormat="1" applyFont="1" applyAlignment="1">
      <alignment vertical="center"/>
    </xf>
    <xf numFmtId="0" fontId="40" fillId="11" borderId="0" xfId="3" applyFont="1" applyFill="1" applyAlignment="1">
      <alignment horizontal="left" vertical="center" indent="1"/>
    </xf>
    <xf numFmtId="3" fontId="40" fillId="0" borderId="0" xfId="5" applyNumberFormat="1" applyFont="1" applyFill="1" applyAlignment="1">
      <alignment horizontal="right" vertical="center"/>
    </xf>
    <xf numFmtId="0" fontId="42" fillId="0" borderId="0" xfId="3" applyFont="1" applyAlignment="1">
      <alignment horizontal="left" vertical="center" indent="2"/>
    </xf>
    <xf numFmtId="4" fontId="42" fillId="0" borderId="0" xfId="5" applyNumberFormat="1" applyFont="1" applyFill="1" applyAlignment="1">
      <alignment horizontal="right" vertical="center"/>
    </xf>
    <xf numFmtId="3" fontId="42" fillId="0" borderId="0" xfId="6" applyNumberFormat="1" applyFont="1" applyAlignment="1">
      <alignment horizontal="right" vertical="center"/>
    </xf>
    <xf numFmtId="0" fontId="40" fillId="0" borderId="0" xfId="3" applyFont="1" applyAlignment="1">
      <alignment vertical="center"/>
    </xf>
    <xf numFmtId="0" fontId="40" fillId="12" borderId="0" xfId="3" applyFont="1" applyFill="1" applyAlignment="1">
      <alignment vertical="center"/>
    </xf>
    <xf numFmtId="3" fontId="40" fillId="12" borderId="0" xfId="5" applyNumberFormat="1" applyFont="1" applyFill="1" applyAlignment="1">
      <alignment horizontal="right" vertical="center"/>
    </xf>
    <xf numFmtId="0" fontId="44" fillId="13" borderId="0" xfId="3" applyFont="1" applyFill="1" applyAlignment="1">
      <alignment vertical="center"/>
    </xf>
    <xf numFmtId="3" fontId="44" fillId="13" borderId="0" xfId="5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5" fillId="0" borderId="0" xfId="3" applyFont="1" applyAlignment="1">
      <alignment horizontal="center" vertical="center" wrapText="1"/>
    </xf>
    <xf numFmtId="0" fontId="37" fillId="0" borderId="0" xfId="3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7">
    <cellStyle name="Normal" xfId="0" builtinId="0"/>
    <cellStyle name="Normal 2" xfId="4" xr:uid="{23EDEC27-9AE9-4EF1-8CDD-E9CD89C5E518}"/>
    <cellStyle name="Normal 2 4 2" xfId="3" xr:uid="{7920B2A5-9060-4155-8197-A69F8CD581C2}"/>
    <cellStyle name="Separador de milhares 3" xfId="1" xr:uid="{00000000-0005-0000-0000-000001000000}"/>
    <cellStyle name="Separador de milhares 4" xfId="2" xr:uid="{00000000-0005-0000-0000-000002000000}"/>
    <cellStyle name="Vírgula 2" xfId="5" xr:uid="{A7E1C19E-835C-4AFC-B34A-90AF9DE57919}"/>
    <cellStyle name="Vírgula 3" xfId="6" xr:uid="{9A8B7A0B-1D9D-4458-BBEF-302F32A819E3}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80083</xdr:colOff>
      <xdr:row>0</xdr:row>
      <xdr:rowOff>0</xdr:rowOff>
    </xdr:from>
    <xdr:to>
      <xdr:col>4</xdr:col>
      <xdr:colOff>168089</xdr:colOff>
      <xdr:row>0</xdr:row>
      <xdr:rowOff>582706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990ED7-C2CF-4B57-9534-736CC816B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3" y="0"/>
          <a:ext cx="7860406" cy="5827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0</xdr:rowOff>
    </xdr:from>
    <xdr:to>
      <xdr:col>4</xdr:col>
      <xdr:colOff>974912</xdr:colOff>
      <xdr:row>0</xdr:row>
      <xdr:rowOff>609777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912D44-C914-4206-834F-E62BE30BE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0"/>
          <a:ext cx="8248650" cy="6097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1</xdr:rowOff>
    </xdr:from>
    <xdr:to>
      <xdr:col>6</xdr:col>
      <xdr:colOff>938892</xdr:colOff>
      <xdr:row>0</xdr:row>
      <xdr:rowOff>855306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75C0509-E3E1-4937-9DA1-E745B34D2C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4" y="1"/>
          <a:ext cx="9608003" cy="8553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666750</xdr:colOff>
      <xdr:row>0</xdr:row>
      <xdr:rowOff>838179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E6C354B-4B86-4EB0-A484-2C538EF0B1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"/>
          <a:ext cx="7696200" cy="8381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PERDIZES\Presta&#231;&#227;o%20de%20Contas%20-%20HC%20x%20Perdizes\2024\3%20-%20Mar&#231;o24\d%20DFC-%20%20HC%20PERDIZES%20CTR%20GEST&#195;O%20MAR&#199;O%202024.xlsx" TargetMode="External"/><Relationship Id="rId1" Type="http://schemas.openxmlformats.org/officeDocument/2006/relationships/externalLinkPath" Target="/Controladoria/Projetos%20Controladoria/Subven&#231;&#245;es/HC-PERDIZES/Presta&#231;&#227;o%20de%20Contas%20-%20HC%20x%20Perdizes/2024/3%20-%20Mar&#231;o24/d%20DFC-%20%20HC%20PERDIZES%20CTR%20GEST&#195;O%20MAR&#199;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ESP-CGs OP 88700_701"/>
      <sheetName val="HC- PERDIZES -CONSOLIDADO"/>
      <sheetName val="HC- PERDIZES"/>
      <sheetName val="CONCILIAÇÃO"/>
      <sheetName val="HC- PERDIZES-NOP 31.700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111" t="s">
        <v>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42" customHeight="1" x14ac:dyDescent="0.25">
      <c r="A2" s="112" t="s">
        <v>46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30" customHeight="1" x14ac:dyDescent="0.25">
      <c r="A3" s="113" t="s">
        <v>45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43</v>
      </c>
      <c r="D5" s="7" t="s">
        <v>38</v>
      </c>
      <c r="E5" s="7" t="s">
        <v>32</v>
      </c>
      <c r="F5" s="7" t="s">
        <v>33</v>
      </c>
      <c r="G5" s="7" t="s">
        <v>34</v>
      </c>
      <c r="H5" s="7" t="s">
        <v>35</v>
      </c>
      <c r="I5" s="7" t="s">
        <v>36</v>
      </c>
      <c r="J5" s="7" t="s">
        <v>37</v>
      </c>
      <c r="K5" s="7" t="s">
        <v>39</v>
      </c>
      <c r="L5" s="7" t="s">
        <v>40</v>
      </c>
      <c r="M5" s="7" t="s">
        <v>41</v>
      </c>
      <c r="N5" s="7" t="s">
        <v>42</v>
      </c>
      <c r="O5" s="7" t="s">
        <v>43</v>
      </c>
      <c r="Q5" s="7" t="s">
        <v>31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44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DB071-75D7-42F1-A08A-AF8D7DB5D454}">
  <sheetPr>
    <pageSetUpPr fitToPage="1"/>
  </sheetPr>
  <dimension ref="A1:D29"/>
  <sheetViews>
    <sheetView showGridLines="0" tabSelected="1" zoomScale="85" zoomScaleNormal="85" workbookViewId="0">
      <selection activeCell="H18" sqref="H18"/>
    </sheetView>
  </sheetViews>
  <sheetFormatPr defaultColWidth="6.85546875" defaultRowHeight="15" customHeight="1" x14ac:dyDescent="0.25"/>
  <cols>
    <col min="1" max="1" width="72.7109375" style="92" customWidth="1"/>
    <col min="2" max="2" width="14" style="92" customWidth="1"/>
    <col min="3" max="3" width="16.42578125" style="92" customWidth="1"/>
    <col min="4" max="4" width="13.42578125" style="92" bestFit="1" customWidth="1"/>
    <col min="5" max="16384" width="6.85546875" style="92"/>
  </cols>
  <sheetData>
    <row r="1" spans="1:4" s="81" customFormat="1" ht="66" customHeight="1" x14ac:dyDescent="0.25"/>
    <row r="2" spans="1:4" s="82" customFormat="1" ht="20.100000000000001" customHeight="1" x14ac:dyDescent="0.25">
      <c r="A2" s="114" t="s">
        <v>48</v>
      </c>
      <c r="B2" s="114"/>
      <c r="C2" s="114"/>
    </row>
    <row r="3" spans="1:4" s="82" customFormat="1" ht="20.100000000000001" customHeight="1" x14ac:dyDescent="0.25">
      <c r="A3" s="115" t="s">
        <v>49</v>
      </c>
      <c r="B3" s="115"/>
      <c r="C3" s="115"/>
    </row>
    <row r="4" spans="1:4" s="82" customFormat="1" ht="20.100000000000001" customHeight="1" x14ac:dyDescent="0.25">
      <c r="A4" s="115" t="s">
        <v>88</v>
      </c>
      <c r="B4" s="115"/>
      <c r="C4" s="115"/>
    </row>
    <row r="5" spans="1:4" s="82" customFormat="1" ht="15" customHeight="1" x14ac:dyDescent="0.25">
      <c r="A5" s="83"/>
      <c r="B5" s="83"/>
      <c r="C5" s="83"/>
      <c r="D5" s="83"/>
    </row>
    <row r="6" spans="1:4" s="82" customFormat="1" ht="24.95" customHeight="1" x14ac:dyDescent="0.25">
      <c r="A6" s="83"/>
      <c r="B6" s="84" t="s">
        <v>50</v>
      </c>
      <c r="C6" s="84" t="s">
        <v>51</v>
      </c>
      <c r="D6" s="84" t="s">
        <v>89</v>
      </c>
    </row>
    <row r="7" spans="1:4" s="81" customFormat="1" ht="15" customHeight="1" x14ac:dyDescent="0.25"/>
    <row r="8" spans="1:4" s="87" customFormat="1" ht="24.95" customHeight="1" x14ac:dyDescent="0.25">
      <c r="A8" s="85" t="s">
        <v>52</v>
      </c>
      <c r="B8" s="86">
        <f>B9+B15</f>
        <v>13825170.420000002</v>
      </c>
      <c r="C8" s="86">
        <f>C9+C15</f>
        <v>15958537.159999998</v>
      </c>
      <c r="D8" s="86">
        <f>D9+D15</f>
        <v>17775042.779999997</v>
      </c>
    </row>
    <row r="9" spans="1:4" s="87" customFormat="1" ht="24.95" customHeight="1" x14ac:dyDescent="0.25">
      <c r="A9" s="88" t="s">
        <v>53</v>
      </c>
      <c r="B9" s="89">
        <f>SUM(B10:B14)</f>
        <v>13463225.500000002</v>
      </c>
      <c r="C9" s="89">
        <f>SUM(C10:C14)</f>
        <v>15468584.129999999</v>
      </c>
      <c r="D9" s="89">
        <f>SUM(D10:D14)</f>
        <v>17052515.449999999</v>
      </c>
    </row>
    <row r="10" spans="1:4" s="87" customFormat="1" ht="24.95" customHeight="1" x14ac:dyDescent="0.25">
      <c r="A10" s="90" t="s">
        <v>54</v>
      </c>
      <c r="B10" s="91">
        <v>9306969.3200000003</v>
      </c>
      <c r="C10" s="91">
        <v>9675481.0099999998</v>
      </c>
      <c r="D10" s="91">
        <v>9813397.3399999999</v>
      </c>
    </row>
    <row r="11" spans="1:4" s="87" customFormat="1" ht="24.95" customHeight="1" x14ac:dyDescent="0.25">
      <c r="A11" s="90" t="s">
        <v>55</v>
      </c>
      <c r="B11" s="91">
        <v>1622000</v>
      </c>
      <c r="C11" s="91">
        <v>3244000</v>
      </c>
      <c r="D11" s="91">
        <v>4866000</v>
      </c>
    </row>
    <row r="12" spans="1:4" s="87" customFormat="1" ht="24.95" customHeight="1" x14ac:dyDescent="0.25">
      <c r="A12" s="90" t="s">
        <v>56</v>
      </c>
      <c r="B12" s="91">
        <v>2271581.8500000006</v>
      </c>
      <c r="C12" s="91">
        <v>2273325.6800000002</v>
      </c>
      <c r="D12" s="91">
        <v>2091819.45</v>
      </c>
    </row>
    <row r="13" spans="1:4" s="87" customFormat="1" ht="24.95" customHeight="1" x14ac:dyDescent="0.25">
      <c r="A13" s="90" t="s">
        <v>57</v>
      </c>
      <c r="B13" s="91">
        <v>10576.920000000002</v>
      </c>
      <c r="C13" s="91">
        <v>6107.79</v>
      </c>
      <c r="D13" s="91">
        <v>1638.6599999999999</v>
      </c>
    </row>
    <row r="14" spans="1:4" s="87" customFormat="1" ht="24.95" customHeight="1" x14ac:dyDescent="0.25">
      <c r="A14" s="90" t="s">
        <v>58</v>
      </c>
      <c r="B14" s="91">
        <v>252097.41</v>
      </c>
      <c r="C14" s="91">
        <v>269669.65000000002</v>
      </c>
      <c r="D14" s="91">
        <v>279660</v>
      </c>
    </row>
    <row r="15" spans="1:4" s="87" customFormat="1" ht="24.95" customHeight="1" x14ac:dyDescent="0.25">
      <c r="A15" s="88" t="s">
        <v>59</v>
      </c>
      <c r="B15" s="89">
        <f>B16</f>
        <v>361944.92</v>
      </c>
      <c r="C15" s="89">
        <f>C16</f>
        <v>489953.02999999997</v>
      </c>
      <c r="D15" s="89">
        <f>D16</f>
        <v>722527.33</v>
      </c>
    </row>
    <row r="16" spans="1:4" s="87" customFormat="1" ht="24.95" customHeight="1" x14ac:dyDescent="0.25">
      <c r="A16" s="90" t="s">
        <v>60</v>
      </c>
      <c r="B16" s="91">
        <v>361944.92</v>
      </c>
      <c r="C16" s="91">
        <v>489953.02999999997</v>
      </c>
      <c r="D16" s="91">
        <v>722527.33</v>
      </c>
    </row>
    <row r="17" spans="1:4" s="87" customFormat="1" ht="15" customHeight="1" x14ac:dyDescent="0.25">
      <c r="A17" s="90"/>
      <c r="B17" s="91"/>
      <c r="C17" s="91"/>
      <c r="D17" s="91"/>
    </row>
    <row r="18" spans="1:4" s="87" customFormat="1" ht="24.95" customHeight="1" x14ac:dyDescent="0.25">
      <c r="A18" s="85" t="s">
        <v>61</v>
      </c>
      <c r="B18" s="86">
        <f>B19+B25</f>
        <v>13825170.389999997</v>
      </c>
      <c r="C18" s="86">
        <f>C19+C25</f>
        <v>15958536.989999995</v>
      </c>
      <c r="D18" s="86">
        <f>D19+D25</f>
        <v>17775043.100000001</v>
      </c>
    </row>
    <row r="19" spans="1:4" s="87" customFormat="1" ht="24.95" customHeight="1" x14ac:dyDescent="0.25">
      <c r="A19" s="88" t="s">
        <v>53</v>
      </c>
      <c r="B19" s="89">
        <f>SUM(B20:B24)</f>
        <v>7504673.1200000001</v>
      </c>
      <c r="C19" s="89">
        <f>SUM(C20:C24)</f>
        <v>8332609.9699999997</v>
      </c>
      <c r="D19" s="89">
        <f>SUM(D20:D24)</f>
        <v>9055196.4199999999</v>
      </c>
    </row>
    <row r="20" spans="1:4" s="87" customFormat="1" ht="24.95" customHeight="1" x14ac:dyDescent="0.25">
      <c r="A20" s="90" t="s">
        <v>62</v>
      </c>
      <c r="B20" s="91">
        <v>798981.83</v>
      </c>
      <c r="C20" s="91">
        <v>808345.75000000023</v>
      </c>
      <c r="D20" s="91">
        <v>766102.42999999993</v>
      </c>
    </row>
    <row r="21" spans="1:4" s="87" customFormat="1" ht="24.95" customHeight="1" x14ac:dyDescent="0.25">
      <c r="A21" s="90" t="s">
        <v>63</v>
      </c>
      <c r="B21" s="91">
        <v>71250.509999999776</v>
      </c>
      <c r="C21" s="91">
        <v>122749.16000000015</v>
      </c>
      <c r="D21" s="91">
        <v>241306.94000000018</v>
      </c>
    </row>
    <row r="22" spans="1:4" s="87" customFormat="1" ht="24.95" customHeight="1" x14ac:dyDescent="0.25">
      <c r="A22" s="90" t="s">
        <v>64</v>
      </c>
      <c r="B22" s="91">
        <v>5855679.54</v>
      </c>
      <c r="C22" s="91">
        <v>6575044.3300000001</v>
      </c>
      <c r="D22" s="91">
        <v>7211530.6399999997</v>
      </c>
    </row>
    <row r="23" spans="1:4" s="87" customFormat="1" ht="24.95" customHeight="1" x14ac:dyDescent="0.25">
      <c r="A23" s="90" t="s">
        <v>65</v>
      </c>
      <c r="B23" s="91">
        <v>751110.24000000011</v>
      </c>
      <c r="C23" s="91">
        <v>790230.00999999989</v>
      </c>
      <c r="D23" s="91">
        <v>794069.14</v>
      </c>
    </row>
    <row r="24" spans="1:4" s="87" customFormat="1" ht="24.95" customHeight="1" x14ac:dyDescent="0.25">
      <c r="A24" s="90" t="s">
        <v>66</v>
      </c>
      <c r="B24" s="91">
        <v>27651</v>
      </c>
      <c r="C24" s="91">
        <v>36240.720000000001</v>
      </c>
      <c r="D24" s="91">
        <v>42187.270000000004</v>
      </c>
    </row>
    <row r="25" spans="1:4" s="87" customFormat="1" ht="24.95" customHeight="1" x14ac:dyDescent="0.25">
      <c r="A25" s="88" t="s">
        <v>67</v>
      </c>
      <c r="B25" s="89">
        <f>SUM(B26:B27)</f>
        <v>6320497.2699999968</v>
      </c>
      <c r="C25" s="89">
        <f>SUM(C26:C27)</f>
        <v>7625927.0199999958</v>
      </c>
      <c r="D25" s="89">
        <f>SUM(D26:D27)</f>
        <v>8719846.6799999997</v>
      </c>
    </row>
    <row r="26" spans="1:4" s="87" customFormat="1" ht="24.95" customHeight="1" x14ac:dyDescent="0.25">
      <c r="A26" s="90" t="s">
        <v>68</v>
      </c>
      <c r="B26" s="91">
        <v>4498917.5199999977</v>
      </c>
      <c r="C26" s="91">
        <v>4498917.5199999977</v>
      </c>
      <c r="D26" s="91">
        <v>4498917.5200000005</v>
      </c>
    </row>
    <row r="27" spans="1:4" s="87" customFormat="1" ht="24.95" customHeight="1" x14ac:dyDescent="0.25">
      <c r="A27" s="90" t="s">
        <v>69</v>
      </c>
      <c r="B27" s="91">
        <v>1821579.7499999993</v>
      </c>
      <c r="C27" s="91">
        <v>3127009.4999999986</v>
      </c>
      <c r="D27" s="91">
        <v>4220929.1599999992</v>
      </c>
    </row>
    <row r="29" spans="1:4" ht="14.25" customHeight="1" x14ac:dyDescent="0.25"/>
  </sheetData>
  <mergeCells count="3">
    <mergeCell ref="A2:C2"/>
    <mergeCell ref="A3:C3"/>
    <mergeCell ref="A4:C4"/>
  </mergeCells>
  <printOptions horizontalCentered="1"/>
  <pageMargins left="0.59055118110236227" right="0.59055118110236227" top="1.1811023622047245" bottom="0.59055118110236227" header="0.70866141732283472" footer="0.43307086614173229"/>
  <pageSetup paperSize="9" scale="71" orientation="landscape" r:id="rId1"/>
  <headerFooter>
    <oddFooter>&amp;C&amp;"Verdana,Normal"&amp;8&amp;P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CD45B-687E-4038-9106-15FAEB844E23}">
  <sheetPr>
    <pageSetUpPr fitToPage="1"/>
  </sheetPr>
  <dimension ref="A1:K34"/>
  <sheetViews>
    <sheetView showGridLines="0" zoomScale="85" zoomScaleNormal="85" workbookViewId="0">
      <selection activeCell="A27" sqref="A27"/>
    </sheetView>
  </sheetViews>
  <sheetFormatPr defaultColWidth="6.85546875" defaultRowHeight="15" customHeight="1" x14ac:dyDescent="0.25"/>
  <cols>
    <col min="1" max="1" width="62.28515625" style="81" customWidth="1"/>
    <col min="2" max="2" width="12.85546875" style="81" bestFit="1" customWidth="1"/>
    <col min="3" max="3" width="17.140625" style="81" bestFit="1" customWidth="1"/>
    <col min="4" max="4" width="17.140625" style="81" customWidth="1"/>
    <col min="5" max="5" width="15.5703125" style="81" customWidth="1"/>
    <col min="6" max="16384" width="6.85546875" style="81"/>
  </cols>
  <sheetData>
    <row r="1" spans="1:11" ht="66" customHeight="1" x14ac:dyDescent="0.25"/>
    <row r="2" spans="1:11" s="82" customFormat="1" ht="20.100000000000001" customHeight="1" x14ac:dyDescent="0.25">
      <c r="A2" s="114" t="s">
        <v>48</v>
      </c>
      <c r="B2" s="114"/>
      <c r="C2" s="114"/>
      <c r="D2" s="114"/>
      <c r="E2" s="114"/>
      <c r="F2" s="93"/>
      <c r="G2" s="93"/>
      <c r="H2" s="93"/>
      <c r="I2" s="93"/>
    </row>
    <row r="3" spans="1:11" s="82" customFormat="1" ht="20.100000000000001" customHeight="1" x14ac:dyDescent="0.25">
      <c r="A3" s="115" t="s">
        <v>49</v>
      </c>
      <c r="B3" s="115"/>
      <c r="C3" s="115"/>
      <c r="D3" s="115"/>
      <c r="E3" s="115"/>
      <c r="F3" s="94"/>
      <c r="G3" s="94"/>
      <c r="H3" s="94"/>
      <c r="I3" s="94"/>
    </row>
    <row r="4" spans="1:11" s="82" customFormat="1" ht="20.100000000000001" customHeight="1" x14ac:dyDescent="0.25">
      <c r="A4" s="115" t="s">
        <v>90</v>
      </c>
      <c r="B4" s="115"/>
      <c r="C4" s="115"/>
      <c r="D4" s="115"/>
      <c r="E4" s="115"/>
      <c r="F4" s="94"/>
      <c r="G4" s="94"/>
      <c r="H4" s="94"/>
      <c r="I4" s="94"/>
      <c r="J4" s="94"/>
      <c r="K4" s="94"/>
    </row>
    <row r="5" spans="1:11" s="82" customFormat="1" ht="15" customHeight="1" x14ac:dyDescent="0.25">
      <c r="A5" s="83"/>
      <c r="B5" s="83"/>
      <c r="C5" s="83"/>
      <c r="D5" s="83"/>
      <c r="E5" s="83"/>
      <c r="F5" s="94"/>
      <c r="G5" s="94"/>
      <c r="H5" s="94"/>
      <c r="I5" s="94"/>
      <c r="J5" s="94"/>
      <c r="K5" s="94"/>
    </row>
    <row r="6" spans="1:11" s="82" customFormat="1" ht="16.5" customHeight="1" x14ac:dyDescent="0.25">
      <c r="A6" s="83"/>
      <c r="B6" s="84" t="s">
        <v>50</v>
      </c>
      <c r="C6" s="84" t="s">
        <v>51</v>
      </c>
      <c r="D6" s="84" t="s">
        <v>89</v>
      </c>
      <c r="E6" s="84" t="s">
        <v>31</v>
      </c>
      <c r="F6" s="94"/>
      <c r="G6" s="94"/>
      <c r="H6" s="94"/>
      <c r="I6" s="94"/>
      <c r="J6" s="94"/>
      <c r="K6" s="94"/>
    </row>
    <row r="7" spans="1:11" ht="15" customHeight="1" x14ac:dyDescent="0.25">
      <c r="A7" s="95"/>
      <c r="B7" s="95"/>
    </row>
    <row r="8" spans="1:11" s="87" customFormat="1" ht="24.95" customHeight="1" x14ac:dyDescent="0.25">
      <c r="A8" s="85" t="s">
        <v>70</v>
      </c>
      <c r="B8" s="86">
        <f>SUM(B9:B11)</f>
        <v>7691353.3499999996</v>
      </c>
      <c r="C8" s="86">
        <f>SUM(C9:C11)</f>
        <v>7696118.7699999996</v>
      </c>
      <c r="D8" s="86">
        <f>SUM(D9:D11)</f>
        <v>7704194.9800000004</v>
      </c>
      <c r="E8" s="86">
        <f>SUM(E9:E11)</f>
        <v>23091667.100000001</v>
      </c>
      <c r="F8" s="96"/>
      <c r="H8" s="97"/>
    </row>
    <row r="9" spans="1:11" s="87" customFormat="1" ht="24.95" customHeight="1" x14ac:dyDescent="0.25">
      <c r="A9" s="90" t="s">
        <v>49</v>
      </c>
      <c r="B9" s="91">
        <v>7622000</v>
      </c>
      <c r="C9" s="91">
        <v>7622000</v>
      </c>
      <c r="D9" s="91">
        <v>7622000</v>
      </c>
      <c r="E9" s="91">
        <f>SUM(B9:D9)</f>
        <v>22866000</v>
      </c>
    </row>
    <row r="10" spans="1:11" s="87" customFormat="1" ht="24.95" customHeight="1" x14ac:dyDescent="0.25">
      <c r="A10" s="90" t="s">
        <v>71</v>
      </c>
      <c r="B10" s="91">
        <v>738.96</v>
      </c>
      <c r="C10" s="91">
        <v>150.18</v>
      </c>
      <c r="D10" s="91">
        <v>52</v>
      </c>
      <c r="E10" s="91">
        <f t="shared" ref="E10:E11" si="0">SUM(B10:D10)</f>
        <v>941.1400000000001</v>
      </c>
    </row>
    <row r="11" spans="1:11" s="87" customFormat="1" ht="24.95" customHeight="1" x14ac:dyDescent="0.25">
      <c r="A11" s="90" t="s">
        <v>72</v>
      </c>
      <c r="B11" s="91">
        <v>68614.39</v>
      </c>
      <c r="C11" s="91">
        <v>73968.590000000011</v>
      </c>
      <c r="D11" s="91">
        <v>82142.98000000001</v>
      </c>
      <c r="E11" s="91">
        <f t="shared" si="0"/>
        <v>224725.96000000002</v>
      </c>
    </row>
    <row r="12" spans="1:11" s="87" customFormat="1" ht="15" customHeight="1" x14ac:dyDescent="0.25">
      <c r="A12" s="90"/>
      <c r="B12" s="98"/>
      <c r="C12" s="98"/>
      <c r="D12" s="98"/>
      <c r="E12" s="98"/>
      <c r="G12" s="99"/>
      <c r="H12" s="100"/>
    </row>
    <row r="13" spans="1:11" s="87" customFormat="1" ht="24.95" customHeight="1" x14ac:dyDescent="0.25">
      <c r="A13" s="85" t="s">
        <v>73</v>
      </c>
      <c r="B13" s="86">
        <f t="shared" ref="B13:D13" si="1">SUM(B14:B21)</f>
        <v>-5921301.4000000013</v>
      </c>
      <c r="C13" s="86">
        <f t="shared" si="1"/>
        <v>-6492244.2800000003</v>
      </c>
      <c r="D13" s="86">
        <f t="shared" si="1"/>
        <v>-6654783.96</v>
      </c>
      <c r="E13" s="86">
        <f>SUM(B13:D13)</f>
        <v>-19068329.640000001</v>
      </c>
      <c r="F13" s="96"/>
      <c r="H13" s="97"/>
    </row>
    <row r="14" spans="1:11" s="87" customFormat="1" ht="24.95" customHeight="1" x14ac:dyDescent="0.25">
      <c r="A14" s="101" t="s">
        <v>74</v>
      </c>
      <c r="B14" s="102">
        <v>-4164496.9800000004</v>
      </c>
      <c r="C14" s="102">
        <v>-4507656.6900000004</v>
      </c>
      <c r="D14" s="102">
        <v>-4756383.33</v>
      </c>
      <c r="E14" s="102">
        <f>SUM(B14:D14)</f>
        <v>-13428537.000000002</v>
      </c>
    </row>
    <row r="15" spans="1:11" s="87" customFormat="1" ht="24.95" customHeight="1" x14ac:dyDescent="0.25">
      <c r="A15" s="103" t="s">
        <v>75</v>
      </c>
      <c r="B15" s="91">
        <v>-1053602.4400000002</v>
      </c>
      <c r="C15" s="91">
        <v>-1137926.6400000001</v>
      </c>
      <c r="D15" s="91">
        <v>-1026647.04</v>
      </c>
      <c r="E15" s="91">
        <f>SUM(B15:D15)</f>
        <v>-3218176.12</v>
      </c>
    </row>
    <row r="16" spans="1:11" s="87" customFormat="1" ht="24.95" customHeight="1" x14ac:dyDescent="0.25">
      <c r="A16" s="103" t="s">
        <v>76</v>
      </c>
      <c r="B16" s="91">
        <v>-620719.93999999994</v>
      </c>
      <c r="C16" s="91">
        <v>-749258.46000000008</v>
      </c>
      <c r="D16" s="91">
        <v>-777727.47000000009</v>
      </c>
      <c r="E16" s="91">
        <f t="shared" ref="E16:E21" si="2">SUM(B16:D16)</f>
        <v>-2147705.87</v>
      </c>
    </row>
    <row r="17" spans="1:5" s="87" customFormat="1" ht="24.95" customHeight="1" x14ac:dyDescent="0.25">
      <c r="A17" s="103" t="s">
        <v>77</v>
      </c>
      <c r="B17" s="104">
        <v>-55528.289999999994</v>
      </c>
      <c r="C17" s="104">
        <v>-69012.69</v>
      </c>
      <c r="D17" s="104">
        <v>-68712.83</v>
      </c>
      <c r="E17" s="91">
        <f t="shared" si="2"/>
        <v>-193253.81</v>
      </c>
    </row>
    <row r="18" spans="1:5" s="87" customFormat="1" ht="24.95" customHeight="1" x14ac:dyDescent="0.25">
      <c r="A18" s="103" t="s">
        <v>78</v>
      </c>
      <c r="B18" s="91">
        <v>0</v>
      </c>
      <c r="C18" s="91">
        <v>0</v>
      </c>
      <c r="D18" s="91">
        <v>0</v>
      </c>
      <c r="E18" s="91">
        <f t="shared" si="2"/>
        <v>0</v>
      </c>
    </row>
    <row r="19" spans="1:5" s="87" customFormat="1" ht="24.95" customHeight="1" x14ac:dyDescent="0.25">
      <c r="A19" s="103" t="s">
        <v>79</v>
      </c>
      <c r="B19" s="91">
        <v>-6962.5199999999995</v>
      </c>
      <c r="C19" s="91">
        <v>-8451.41</v>
      </c>
      <c r="D19" s="91">
        <v>-7780.68</v>
      </c>
      <c r="E19" s="91">
        <f t="shared" si="2"/>
        <v>-23194.61</v>
      </c>
    </row>
    <row r="20" spans="1:5" s="87" customFormat="1" ht="24.95" customHeight="1" x14ac:dyDescent="0.25">
      <c r="A20" s="103" t="s">
        <v>80</v>
      </c>
      <c r="B20" s="91">
        <v>-3536.41</v>
      </c>
      <c r="C20" s="91">
        <v>-4714.79</v>
      </c>
      <c r="D20" s="91">
        <v>-7681.7</v>
      </c>
      <c r="E20" s="91">
        <f t="shared" si="2"/>
        <v>-15932.900000000001</v>
      </c>
    </row>
    <row r="21" spans="1:5" s="87" customFormat="1" ht="24.95" customHeight="1" x14ac:dyDescent="0.25">
      <c r="A21" s="103" t="s">
        <v>81</v>
      </c>
      <c r="B21" s="91">
        <v>-16454.82</v>
      </c>
      <c r="C21" s="91">
        <v>-15223.6</v>
      </c>
      <c r="D21" s="91">
        <v>-9850.91</v>
      </c>
      <c r="E21" s="91">
        <f t="shared" si="2"/>
        <v>-41529.33</v>
      </c>
    </row>
    <row r="22" spans="1:5" s="87" customFormat="1" ht="15" customHeight="1" x14ac:dyDescent="0.25">
      <c r="A22" s="90"/>
      <c r="B22" s="105"/>
      <c r="C22" s="105"/>
      <c r="D22" s="105"/>
      <c r="E22" s="105"/>
    </row>
    <row r="23" spans="1:5" s="87" customFormat="1" ht="24.95" customHeight="1" x14ac:dyDescent="0.25">
      <c r="A23" s="85" t="s">
        <v>82</v>
      </c>
      <c r="B23" s="86">
        <f t="shared" ref="B23:D23" si="3">B8+B13</f>
        <v>1770051.9499999983</v>
      </c>
      <c r="C23" s="86">
        <f t="shared" si="3"/>
        <v>1203874.4899999993</v>
      </c>
      <c r="D23" s="86">
        <f t="shared" si="3"/>
        <v>1049411.0200000005</v>
      </c>
      <c r="E23" s="86">
        <f>E8+E13</f>
        <v>4023337.4600000009</v>
      </c>
    </row>
    <row r="24" spans="1:5" s="87" customFormat="1" ht="15" customHeight="1" x14ac:dyDescent="0.25">
      <c r="A24" s="106"/>
      <c r="B24" s="102"/>
      <c r="C24" s="102"/>
      <c r="D24" s="102"/>
      <c r="E24" s="102"/>
    </row>
    <row r="25" spans="1:5" s="87" customFormat="1" ht="24.95" customHeight="1" x14ac:dyDescent="0.25">
      <c r="A25" s="107" t="s">
        <v>83</v>
      </c>
      <c r="B25" s="108">
        <f t="shared" ref="B25:E25" si="4">SUM(B26:B26)</f>
        <v>51527.8</v>
      </c>
      <c r="C25" s="108">
        <f t="shared" si="4"/>
        <v>101555.26000000001</v>
      </c>
      <c r="D25" s="108">
        <f t="shared" si="4"/>
        <v>44508.639999999999</v>
      </c>
      <c r="E25" s="108">
        <f t="shared" si="4"/>
        <v>197591.7</v>
      </c>
    </row>
    <row r="26" spans="1:5" s="87" customFormat="1" ht="24.95" customHeight="1" x14ac:dyDescent="0.25">
      <c r="A26" s="90" t="s">
        <v>84</v>
      </c>
      <c r="B26" s="91">
        <v>51527.8</v>
      </c>
      <c r="C26" s="91">
        <v>101555.26000000001</v>
      </c>
      <c r="D26" s="91">
        <v>44508.639999999999</v>
      </c>
      <c r="E26" s="91">
        <f>SUM(B26:D26)</f>
        <v>197591.7</v>
      </c>
    </row>
    <row r="27" spans="1:5" s="87" customFormat="1" ht="15" customHeight="1" x14ac:dyDescent="0.25">
      <c r="A27" s="90"/>
      <c r="B27" s="98"/>
      <c r="C27" s="98"/>
      <c r="D27" s="98"/>
      <c r="E27" s="98"/>
    </row>
    <row r="28" spans="1:5" s="87" customFormat="1" ht="24.95" customHeight="1" x14ac:dyDescent="0.25">
      <c r="A28" s="109" t="s">
        <v>69</v>
      </c>
      <c r="B28" s="110">
        <f t="shared" ref="B28:C28" si="5">B23+B25</f>
        <v>1821579.7499999984</v>
      </c>
      <c r="C28" s="110">
        <f t="shared" si="5"/>
        <v>1305429.7499999993</v>
      </c>
      <c r="D28" s="110">
        <f>D23+D25</f>
        <v>1093919.6600000004</v>
      </c>
      <c r="E28" s="110">
        <f>E23+E25</f>
        <v>4220929.1600000011</v>
      </c>
    </row>
    <row r="29" spans="1:5" s="87" customFormat="1" ht="15" customHeight="1" x14ac:dyDescent="0.25"/>
    <row r="30" spans="1:5" s="87" customFormat="1" ht="15" customHeight="1" x14ac:dyDescent="0.25"/>
    <row r="31" spans="1:5" s="87" customFormat="1" ht="15" customHeight="1" x14ac:dyDescent="0.25"/>
    <row r="32" spans="1:5" s="87" customFormat="1" ht="15" customHeight="1" x14ac:dyDescent="0.25"/>
    <row r="33" spans="3:4" ht="15" customHeight="1" x14ac:dyDescent="0.25">
      <c r="C33" s="87"/>
      <c r="D33" s="87"/>
    </row>
    <row r="34" spans="3:4" ht="15" customHeight="1" x14ac:dyDescent="0.25">
      <c r="C34" s="87"/>
      <c r="D34" s="87"/>
    </row>
  </sheetData>
  <mergeCells count="3">
    <mergeCell ref="A2:E2"/>
    <mergeCell ref="A3:E3"/>
    <mergeCell ref="A4:E4"/>
  </mergeCells>
  <printOptions horizontalCentered="1"/>
  <pageMargins left="0.59055118110236227" right="0.59055118110236227" top="1.1811023622047245" bottom="0.59055118110236227" header="0.70866141732283472" footer="0.43307086614173229"/>
  <pageSetup paperSize="9" scale="73" orientation="landscape" r:id="rId1"/>
  <headerFooter>
    <oddFooter>&amp;C&amp;"Verdana,Normal"&amp;8&amp;P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FFCD9-D51B-4A72-A801-F42FC1C4711F}">
  <dimension ref="A1:G46"/>
  <sheetViews>
    <sheetView zoomScale="70" zoomScaleNormal="70" workbookViewId="0">
      <pane xSplit="2" ySplit="9" topLeftCell="C12" activePane="bottomRight" state="frozen"/>
      <selection activeCell="E41" sqref="E41"/>
      <selection pane="topRight" activeCell="E41" sqref="E41"/>
      <selection pane="bottomLeft" activeCell="E41" sqref="E41"/>
      <selection pane="bottomRight" activeCell="C51" sqref="C51"/>
    </sheetView>
  </sheetViews>
  <sheetFormatPr defaultColWidth="9.140625" defaultRowHeight="15" x14ac:dyDescent="0.25"/>
  <cols>
    <col min="1" max="1" width="61.85546875" style="1" customWidth="1"/>
    <col min="2" max="2" width="2.7109375" style="1" customWidth="1"/>
    <col min="3" max="3" width="26.42578125" style="1" customWidth="1"/>
    <col min="4" max="5" width="18.28515625" style="1" customWidth="1"/>
    <col min="6" max="6" width="2.85546875" style="1" customWidth="1"/>
    <col min="7" max="7" width="14.85546875" style="1" customWidth="1"/>
    <col min="8" max="16384" width="9.140625" style="1"/>
  </cols>
  <sheetData>
    <row r="1" spans="1:7" ht="75" customHeight="1" x14ac:dyDescent="0.25">
      <c r="A1" s="111"/>
      <c r="B1" s="111"/>
    </row>
    <row r="2" spans="1:7" ht="21.95" customHeight="1" x14ac:dyDescent="0.25">
      <c r="A2" s="111"/>
      <c r="B2" s="111"/>
    </row>
    <row r="3" spans="1:7" ht="33.75" customHeight="1" x14ac:dyDescent="0.25">
      <c r="A3" s="119" t="s">
        <v>47</v>
      </c>
      <c r="B3" s="119"/>
      <c r="C3" s="119"/>
      <c r="D3" s="119"/>
      <c r="E3" s="119"/>
      <c r="F3" s="119"/>
      <c r="G3" s="119"/>
    </row>
    <row r="4" spans="1:7" ht="21.95" customHeight="1" x14ac:dyDescent="0.25">
      <c r="A4" s="118" t="s">
        <v>85</v>
      </c>
      <c r="B4" s="118"/>
      <c r="C4" s="118"/>
      <c r="D4" s="118"/>
      <c r="E4" s="118"/>
      <c r="F4" s="118"/>
      <c r="G4" s="118"/>
    </row>
    <row r="5" spans="1:7" s="4" customFormat="1" ht="21.95" customHeight="1" x14ac:dyDescent="0.25">
      <c r="A5" s="2"/>
      <c r="B5" s="3"/>
    </row>
    <row r="6" spans="1:7" s="39" customFormat="1" ht="14.25" x14ac:dyDescent="0.25">
      <c r="C6" s="40" t="s">
        <v>43</v>
      </c>
      <c r="D6" s="40" t="s">
        <v>38</v>
      </c>
      <c r="E6" s="40" t="s">
        <v>32</v>
      </c>
      <c r="G6" s="116">
        <v>2024</v>
      </c>
    </row>
    <row r="7" spans="1:7" s="41" customFormat="1" ht="15.75" customHeight="1" thickBot="1" x14ac:dyDescent="0.3">
      <c r="C7" s="42">
        <v>2024</v>
      </c>
      <c r="D7" s="42">
        <v>2024</v>
      </c>
      <c r="E7" s="42">
        <v>2024</v>
      </c>
      <c r="G7" s="117"/>
    </row>
    <row r="8" spans="1:7" s="43" customFormat="1" ht="7.5" customHeight="1" x14ac:dyDescent="0.25"/>
    <row r="9" spans="1:7" s="45" customFormat="1" ht="21.75" customHeight="1" thickBot="1" x14ac:dyDescent="0.3">
      <c r="A9" s="44" t="s">
        <v>0</v>
      </c>
      <c r="C9" s="46">
        <v>9106.2400000000016</v>
      </c>
      <c r="D9" s="46">
        <f>C41</f>
        <v>9153.6700000000019</v>
      </c>
      <c r="E9" s="46">
        <f>D41</f>
        <v>9282.1900000000023</v>
      </c>
      <c r="G9" s="46">
        <f>C9</f>
        <v>9106.2400000000016</v>
      </c>
    </row>
    <row r="10" spans="1:7" s="43" customFormat="1" ht="14.25" x14ac:dyDescent="0.25"/>
    <row r="11" spans="1:7" s="47" customFormat="1" ht="14.25" x14ac:dyDescent="0.25">
      <c r="A11" s="47" t="s">
        <v>1</v>
      </c>
    </row>
    <row r="12" spans="1:7" s="49" customFormat="1" ht="14.25" x14ac:dyDescent="0.25">
      <c r="A12" s="48" t="s">
        <v>2</v>
      </c>
      <c r="C12" s="50">
        <v>0</v>
      </c>
      <c r="D12" s="50">
        <v>0</v>
      </c>
      <c r="E12" s="50">
        <v>0</v>
      </c>
      <c r="G12" s="50">
        <f>SUM(C12:D12)</f>
        <v>0</v>
      </c>
    </row>
    <row r="13" spans="1:7" s="49" customFormat="1" ht="14.25" x14ac:dyDescent="0.25">
      <c r="A13" s="48" t="s">
        <v>3</v>
      </c>
      <c r="C13" s="50">
        <v>0</v>
      </c>
      <c r="D13" s="50">
        <v>0</v>
      </c>
      <c r="E13" s="50">
        <v>0</v>
      </c>
      <c r="G13" s="50">
        <f t="shared" ref="G13:G14" si="0">SUM(C13:D13)</f>
        <v>0</v>
      </c>
    </row>
    <row r="14" spans="1:7" s="49" customFormat="1" ht="14.25" x14ac:dyDescent="0.25">
      <c r="A14" s="48" t="s">
        <v>4</v>
      </c>
      <c r="C14" s="50">
        <v>0</v>
      </c>
      <c r="D14" s="50">
        <v>0</v>
      </c>
      <c r="E14" s="50">
        <v>0</v>
      </c>
      <c r="G14" s="50">
        <f t="shared" si="0"/>
        <v>0</v>
      </c>
    </row>
    <row r="15" spans="1:7" s="49" customFormat="1" ht="14.25" x14ac:dyDescent="0.25">
      <c r="A15" s="48" t="s">
        <v>5</v>
      </c>
      <c r="C15" s="50">
        <v>6000</v>
      </c>
      <c r="D15" s="50">
        <v>6000</v>
      </c>
      <c r="E15" s="50">
        <v>6000</v>
      </c>
      <c r="G15" s="50">
        <f>SUM(C15:F15)</f>
        <v>18000</v>
      </c>
    </row>
    <row r="16" spans="1:7" s="49" customFormat="1" ht="14.25" x14ac:dyDescent="0.25">
      <c r="A16" s="48" t="s">
        <v>6</v>
      </c>
      <c r="C16" s="50">
        <v>50.68</v>
      </c>
      <c r="D16" s="50">
        <v>68.05</v>
      </c>
      <c r="E16" s="50">
        <v>75.150000000000006</v>
      </c>
      <c r="G16" s="50">
        <f t="shared" ref="G16:G17" si="1">SUM(C16:F16)</f>
        <v>193.88</v>
      </c>
    </row>
    <row r="17" spans="1:7" s="49" customFormat="1" ht="14.25" x14ac:dyDescent="0.25">
      <c r="A17" s="48" t="s">
        <v>7</v>
      </c>
      <c r="C17" s="50">
        <v>65.66</v>
      </c>
      <c r="D17" s="50">
        <v>70.42</v>
      </c>
      <c r="E17" s="50">
        <v>78.87</v>
      </c>
      <c r="G17" s="50">
        <f t="shared" si="1"/>
        <v>214.95</v>
      </c>
    </row>
    <row r="18" spans="1:7" s="11" customFormat="1" ht="15.95" customHeight="1" x14ac:dyDescent="0.25">
      <c r="A18" s="51" t="s">
        <v>8</v>
      </c>
      <c r="B18" s="51"/>
      <c r="C18" s="52">
        <f t="shared" ref="C18:E18" si="2">SUM(C12:C17)</f>
        <v>6116.34</v>
      </c>
      <c r="D18" s="52">
        <f t="shared" si="2"/>
        <v>6138.47</v>
      </c>
      <c r="E18" s="52">
        <f t="shared" si="2"/>
        <v>6154.0199999999995</v>
      </c>
      <c r="G18" s="52">
        <f t="shared" ref="G18" si="3">SUM(G12:G17)</f>
        <v>18408.830000000002</v>
      </c>
    </row>
    <row r="19" spans="1:7" s="43" customFormat="1" ht="14.25" x14ac:dyDescent="0.25">
      <c r="C19" s="53"/>
      <c r="D19" s="53"/>
      <c r="E19" s="53"/>
      <c r="G19" s="53"/>
    </row>
    <row r="20" spans="1:7" s="47" customFormat="1" ht="15.95" customHeight="1" x14ac:dyDescent="0.25">
      <c r="A20" s="47" t="s">
        <v>9</v>
      </c>
      <c r="C20" s="54"/>
      <c r="D20" s="54"/>
      <c r="E20" s="54"/>
      <c r="G20" s="54"/>
    </row>
    <row r="21" spans="1:7" s="49" customFormat="1" ht="14.25" x14ac:dyDescent="0.25">
      <c r="A21" s="48" t="s">
        <v>10</v>
      </c>
      <c r="C21" s="55">
        <v>-3731.37</v>
      </c>
      <c r="D21" s="55">
        <v>-3737.21</v>
      </c>
      <c r="E21" s="55">
        <v>-4180.26</v>
      </c>
      <c r="G21" s="50">
        <f t="shared" ref="G21:G23" si="4">SUM(C21:F21)</f>
        <v>-11648.84</v>
      </c>
    </row>
    <row r="22" spans="1:7" s="49" customFormat="1" ht="14.25" x14ac:dyDescent="0.25">
      <c r="A22" s="48" t="s">
        <v>11</v>
      </c>
      <c r="C22" s="55">
        <v>0</v>
      </c>
      <c r="D22" s="55">
        <v>0</v>
      </c>
      <c r="E22" s="55">
        <v>0</v>
      </c>
      <c r="G22" s="50">
        <f t="shared" si="4"/>
        <v>0</v>
      </c>
    </row>
    <row r="23" spans="1:7" s="49" customFormat="1" ht="14.25" x14ac:dyDescent="0.25">
      <c r="A23" s="48" t="s">
        <v>12</v>
      </c>
      <c r="C23" s="55">
        <v>-215.35</v>
      </c>
      <c r="D23" s="55">
        <v>-240.24</v>
      </c>
      <c r="E23" s="55">
        <v>-266.20999999999998</v>
      </c>
      <c r="G23" s="50">
        <f t="shared" si="4"/>
        <v>-721.8</v>
      </c>
    </row>
    <row r="24" spans="1:7" s="38" customFormat="1" ht="15.75" x14ac:dyDescent="0.25">
      <c r="A24" s="56" t="s">
        <v>13</v>
      </c>
      <c r="B24" s="57"/>
      <c r="C24" s="58">
        <f t="shared" ref="C24:E24" si="5">SUM(C21:C23)</f>
        <v>-3946.72</v>
      </c>
      <c r="D24" s="58">
        <f t="shared" si="5"/>
        <v>-3977.45</v>
      </c>
      <c r="E24" s="58">
        <f t="shared" si="5"/>
        <v>-4446.47</v>
      </c>
      <c r="G24" s="58">
        <f t="shared" ref="G24" si="6">SUM(G21:G23)</f>
        <v>-12370.64</v>
      </c>
    </row>
    <row r="25" spans="1:7" s="49" customFormat="1" ht="14.25" x14ac:dyDescent="0.25">
      <c r="A25" s="48" t="s">
        <v>14</v>
      </c>
      <c r="C25" s="55">
        <v>-1169.74</v>
      </c>
      <c r="D25" s="55">
        <v>-1076.29</v>
      </c>
      <c r="E25" s="55">
        <v>-962</v>
      </c>
      <c r="G25" s="50">
        <f t="shared" ref="G25:G27" si="7">SUM(C25:F25)</f>
        <v>-3208.0299999999997</v>
      </c>
    </row>
    <row r="26" spans="1:7" s="49" customFormat="1" ht="14.25" x14ac:dyDescent="0.25">
      <c r="A26" s="48" t="s">
        <v>15</v>
      </c>
      <c r="C26" s="55">
        <v>-867.79</v>
      </c>
      <c r="D26" s="55">
        <v>-869.19</v>
      </c>
      <c r="E26" s="55">
        <v>-800.05</v>
      </c>
      <c r="G26" s="50">
        <f t="shared" si="7"/>
        <v>-2537.0299999999997</v>
      </c>
    </row>
    <row r="27" spans="1:7" s="49" customFormat="1" ht="14.25" x14ac:dyDescent="0.25">
      <c r="A27" s="48" t="s">
        <v>7</v>
      </c>
      <c r="C27" s="55">
        <v>-72.5</v>
      </c>
      <c r="D27" s="55">
        <v>-75.86</v>
      </c>
      <c r="E27" s="55">
        <v>-10.92</v>
      </c>
      <c r="G27" s="50">
        <f t="shared" si="7"/>
        <v>-159.28</v>
      </c>
    </row>
    <row r="28" spans="1:7" s="49" customFormat="1" ht="14.25" x14ac:dyDescent="0.25">
      <c r="A28" s="48"/>
      <c r="C28" s="55"/>
      <c r="D28" s="55"/>
      <c r="E28" s="55"/>
      <c r="G28" s="55"/>
    </row>
    <row r="29" spans="1:7" s="11" customFormat="1" ht="15.95" customHeight="1" x14ac:dyDescent="0.25">
      <c r="A29" s="51" t="s">
        <v>8</v>
      </c>
      <c r="B29" s="51"/>
      <c r="C29" s="52">
        <f t="shared" ref="C29:E29" si="8">SUM(C24:C27)</f>
        <v>-6056.75</v>
      </c>
      <c r="D29" s="52">
        <f t="shared" si="8"/>
        <v>-5998.79</v>
      </c>
      <c r="E29" s="52">
        <f t="shared" si="8"/>
        <v>-6219.4400000000005</v>
      </c>
      <c r="G29" s="52">
        <f t="shared" ref="G29" si="9">SUM(G24:G27)</f>
        <v>-18274.979999999996</v>
      </c>
    </row>
    <row r="30" spans="1:7" s="43" customFormat="1" ht="14.25" x14ac:dyDescent="0.25">
      <c r="C30" s="53"/>
      <c r="D30" s="53"/>
      <c r="E30" s="53"/>
      <c r="G30" s="53"/>
    </row>
    <row r="31" spans="1:7" s="47" customFormat="1" ht="15.95" customHeight="1" x14ac:dyDescent="0.25">
      <c r="A31" s="47" t="s">
        <v>16</v>
      </c>
      <c r="C31" s="54"/>
      <c r="D31" s="54"/>
      <c r="E31" s="54"/>
      <c r="G31" s="54"/>
    </row>
    <row r="32" spans="1:7" s="49" customFormat="1" ht="14.25" x14ac:dyDescent="0.25">
      <c r="A32" s="48" t="s">
        <v>17</v>
      </c>
      <c r="C32" s="55">
        <v>0</v>
      </c>
      <c r="D32" s="55">
        <v>0</v>
      </c>
      <c r="E32" s="55">
        <v>0</v>
      </c>
      <c r="G32" s="50">
        <f t="shared" ref="G32:G34" si="10">SUM(C32:F32)</f>
        <v>0</v>
      </c>
    </row>
    <row r="33" spans="1:7" s="49" customFormat="1" ht="14.25" x14ac:dyDescent="0.25">
      <c r="A33" s="48" t="s">
        <v>18</v>
      </c>
      <c r="C33" s="55">
        <v>0</v>
      </c>
      <c r="D33" s="55">
        <v>0</v>
      </c>
      <c r="E33" s="55">
        <v>0</v>
      </c>
      <c r="G33" s="50">
        <f t="shared" si="10"/>
        <v>0</v>
      </c>
    </row>
    <row r="34" spans="1:7" s="49" customFormat="1" ht="14.25" x14ac:dyDescent="0.25">
      <c r="A34" s="48" t="s">
        <v>19</v>
      </c>
      <c r="C34" s="55">
        <v>0</v>
      </c>
      <c r="D34" s="55">
        <v>0</v>
      </c>
      <c r="E34" s="55">
        <v>0</v>
      </c>
      <c r="G34" s="50">
        <f t="shared" si="10"/>
        <v>0</v>
      </c>
    </row>
    <row r="35" spans="1:7" s="26" customFormat="1" ht="15.95" customHeight="1" x14ac:dyDescent="0.25">
      <c r="A35" s="51" t="s">
        <v>8</v>
      </c>
      <c r="B35" s="51"/>
      <c r="C35" s="52">
        <f t="shared" ref="C35:E35" si="11">SUM(C32:C34)</f>
        <v>0</v>
      </c>
      <c r="D35" s="52">
        <f t="shared" si="11"/>
        <v>0</v>
      </c>
      <c r="E35" s="52">
        <f t="shared" si="11"/>
        <v>0</v>
      </c>
      <c r="G35" s="52">
        <f t="shared" ref="G35" si="12">SUM(G32:G34)</f>
        <v>0</v>
      </c>
    </row>
    <row r="36" spans="1:7" x14ac:dyDescent="0.25">
      <c r="A36" s="43"/>
      <c r="B36" s="43"/>
      <c r="C36" s="53"/>
      <c r="D36" s="53"/>
      <c r="E36" s="53"/>
      <c r="G36" s="53"/>
    </row>
    <row r="37" spans="1:7" s="11" customFormat="1" ht="15.95" customHeight="1" x14ac:dyDescent="0.25">
      <c r="A37" s="59" t="s">
        <v>20</v>
      </c>
      <c r="B37" s="60"/>
      <c r="C37" s="61">
        <f t="shared" ref="C37:E37" si="13">C18+C29+C35</f>
        <v>59.590000000000146</v>
      </c>
      <c r="D37" s="61">
        <f t="shared" si="13"/>
        <v>139.68000000000029</v>
      </c>
      <c r="E37" s="61">
        <f t="shared" si="13"/>
        <v>-65.420000000000982</v>
      </c>
      <c r="G37" s="61">
        <f t="shared" ref="G37" si="14">G18+G29+G35</f>
        <v>133.85000000000582</v>
      </c>
    </row>
    <row r="38" spans="1:7" s="29" customFormat="1" ht="15.75" x14ac:dyDescent="0.25">
      <c r="A38" s="62"/>
      <c r="B38" s="62"/>
      <c r="C38" s="63"/>
      <c r="D38" s="63"/>
      <c r="E38" s="63"/>
      <c r="G38" s="63"/>
    </row>
    <row r="39" spans="1:7" s="33" customFormat="1" ht="15.95" customHeight="1" x14ac:dyDescent="0.25">
      <c r="A39" s="64" t="s">
        <v>21</v>
      </c>
      <c r="B39" s="62"/>
      <c r="C39" s="65">
        <v>-12.16</v>
      </c>
      <c r="D39" s="65">
        <v>-11.16</v>
      </c>
      <c r="E39" s="65">
        <v>-132.72</v>
      </c>
      <c r="G39" s="50">
        <f>SUM(C39:F39)</f>
        <v>-156.04</v>
      </c>
    </row>
    <row r="40" spans="1:7" s="43" customFormat="1" ht="14.25" x14ac:dyDescent="0.25">
      <c r="C40" s="53"/>
      <c r="D40" s="53"/>
      <c r="E40" s="53"/>
      <c r="G40" s="53"/>
    </row>
    <row r="41" spans="1:7" s="33" customFormat="1" ht="15.95" customHeight="1" x14ac:dyDescent="0.25">
      <c r="A41" s="51" t="s">
        <v>22</v>
      </c>
      <c r="B41" s="51"/>
      <c r="C41" s="52">
        <f t="shared" ref="C41:E41" si="15">C9+C37+C39</f>
        <v>9153.6700000000019</v>
      </c>
      <c r="D41" s="52">
        <f t="shared" si="15"/>
        <v>9282.1900000000023</v>
      </c>
      <c r="E41" s="52">
        <f t="shared" si="15"/>
        <v>9084.0500000000011</v>
      </c>
      <c r="G41" s="52">
        <f t="shared" ref="G41" si="16">G9+G37+G39</f>
        <v>9084.0500000000065</v>
      </c>
    </row>
    <row r="43" spans="1:7" ht="15.95" customHeight="1" x14ac:dyDescent="0.25">
      <c r="A43" s="66"/>
    </row>
    <row r="44" spans="1:7" x14ac:dyDescent="0.25">
      <c r="A44" s="67"/>
    </row>
    <row r="45" spans="1:7" x14ac:dyDescent="0.25">
      <c r="A45" s="68"/>
    </row>
    <row r="46" spans="1:7" x14ac:dyDescent="0.25">
      <c r="A46" s="69"/>
    </row>
  </sheetData>
  <mergeCells count="5">
    <mergeCell ref="A1:B1"/>
    <mergeCell ref="A2:B2"/>
    <mergeCell ref="A3:G3"/>
    <mergeCell ref="A4:G4"/>
    <mergeCell ref="G6:G7"/>
  </mergeCells>
  <printOptions horizontalCentered="1"/>
  <pageMargins left="0.70866141732283472" right="0.70866141732283472" top="0.78740157480314965" bottom="0.59055118110236227" header="0.59055118110236227" footer="0.31496062992125984"/>
  <pageSetup paperSize="9" scale="70" fitToWidth="0" orientation="landscape" r:id="rId1"/>
  <headerFooter>
    <oddFooter>&amp;C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BA7BA-52E5-4D47-9CC2-B33B5E83705D}">
  <dimension ref="A1:E19"/>
  <sheetViews>
    <sheetView zoomScale="80" zoomScaleNormal="80" workbookViewId="0">
      <selection activeCell="C34" sqref="C34"/>
    </sheetView>
  </sheetViews>
  <sheetFormatPr defaultColWidth="9.140625" defaultRowHeight="15" x14ac:dyDescent="0.25"/>
  <cols>
    <col min="1" max="1" width="80.7109375" style="1" customWidth="1"/>
    <col min="2" max="2" width="2.7109375" style="1" customWidth="1"/>
    <col min="3" max="5" width="11" style="1" bestFit="1" customWidth="1"/>
    <col min="6" max="16384" width="9.140625" style="1"/>
  </cols>
  <sheetData>
    <row r="1" spans="1:5" ht="75" customHeight="1" x14ac:dyDescent="0.25">
      <c r="A1" s="111"/>
      <c r="B1" s="111"/>
    </row>
    <row r="2" spans="1:5" ht="21.95" customHeight="1" x14ac:dyDescent="0.25">
      <c r="A2" s="111"/>
      <c r="B2" s="111"/>
    </row>
    <row r="3" spans="1:5" ht="33.75" customHeight="1" x14ac:dyDescent="0.25">
      <c r="A3" s="119" t="s">
        <v>86</v>
      </c>
      <c r="B3" s="119"/>
      <c r="C3" s="119"/>
      <c r="D3" s="119"/>
      <c r="E3" s="119"/>
    </row>
    <row r="4" spans="1:5" ht="19.5" customHeight="1" x14ac:dyDescent="0.25">
      <c r="A4" s="118" t="s">
        <v>87</v>
      </c>
      <c r="B4" s="118"/>
      <c r="C4" s="118"/>
      <c r="D4" s="118"/>
      <c r="E4" s="118"/>
    </row>
    <row r="5" spans="1:5" x14ac:dyDescent="0.25">
      <c r="A5" s="43"/>
      <c r="B5" s="43"/>
      <c r="C5" s="43"/>
      <c r="D5" s="43"/>
      <c r="E5" s="43"/>
    </row>
    <row r="6" spans="1:5" s="6" customFormat="1" x14ac:dyDescent="0.25">
      <c r="A6" s="39"/>
      <c r="B6" s="39"/>
      <c r="C6" s="40" t="s">
        <v>43</v>
      </c>
      <c r="D6" s="40" t="s">
        <v>38</v>
      </c>
      <c r="E6" s="40" t="s">
        <v>32</v>
      </c>
    </row>
    <row r="7" spans="1:5" s="8" customFormat="1" ht="12" thickBot="1" x14ac:dyDescent="0.3">
      <c r="A7" s="41"/>
      <c r="B7" s="41"/>
      <c r="C7" s="42">
        <v>2024</v>
      </c>
      <c r="D7" s="42">
        <v>2024</v>
      </c>
      <c r="E7" s="42">
        <v>2024</v>
      </c>
    </row>
    <row r="8" spans="1:5" x14ac:dyDescent="0.25">
      <c r="A8" s="43"/>
      <c r="B8" s="43"/>
      <c r="C8" s="43"/>
      <c r="D8" s="43"/>
      <c r="E8" s="43"/>
    </row>
    <row r="9" spans="1:5" s="11" customFormat="1" ht="16.5" thickBot="1" x14ac:dyDescent="0.3">
      <c r="A9" s="44" t="s">
        <v>23</v>
      </c>
      <c r="B9" s="45"/>
      <c r="C9" s="46">
        <v>9153.6700000000019</v>
      </c>
      <c r="D9" s="46">
        <v>9282.1900000000023</v>
      </c>
      <c r="E9" s="46">
        <v>9084.0500000000011</v>
      </c>
    </row>
    <row r="10" spans="1:5" x14ac:dyDescent="0.25">
      <c r="A10" s="43"/>
      <c r="B10" s="43"/>
      <c r="C10" s="43"/>
      <c r="D10" s="43"/>
      <c r="E10" s="43"/>
    </row>
    <row r="11" spans="1:5" s="15" customFormat="1" ht="15.75" x14ac:dyDescent="0.25">
      <c r="A11" s="70" t="s">
        <v>30</v>
      </c>
      <c r="B11" s="49"/>
      <c r="C11" s="71"/>
      <c r="D11" s="71"/>
      <c r="E11" s="71"/>
    </row>
    <row r="12" spans="1:5" s="15" customFormat="1" ht="15.75" x14ac:dyDescent="0.25">
      <c r="A12" s="72"/>
      <c r="B12" s="49"/>
      <c r="C12" s="73"/>
      <c r="D12" s="73"/>
      <c r="E12" s="73"/>
    </row>
    <row r="13" spans="1:5" s="15" customFormat="1" ht="15.75" x14ac:dyDescent="0.25">
      <c r="A13" s="74" t="s">
        <v>24</v>
      </c>
      <c r="B13" s="49"/>
      <c r="C13" s="75">
        <v>215</v>
      </c>
      <c r="D13" s="75">
        <v>456</v>
      </c>
      <c r="E13" s="75">
        <v>721.81</v>
      </c>
    </row>
    <row r="14" spans="1:5" s="15" customFormat="1" ht="42.75" x14ac:dyDescent="0.25">
      <c r="A14" s="74" t="s">
        <v>25</v>
      </c>
      <c r="B14" s="49"/>
      <c r="C14" s="75">
        <v>-70</v>
      </c>
      <c r="D14" s="75">
        <v>-70</v>
      </c>
      <c r="E14" s="75">
        <v>0</v>
      </c>
    </row>
    <row r="15" spans="1:5" s="15" customFormat="1" ht="15.75" x14ac:dyDescent="0.25">
      <c r="A15" s="74" t="s">
        <v>26</v>
      </c>
      <c r="B15" s="49"/>
      <c r="C15" s="75">
        <v>0</v>
      </c>
      <c r="D15" s="75">
        <v>1</v>
      </c>
      <c r="E15" s="75">
        <v>0</v>
      </c>
    </row>
    <row r="16" spans="1:5" ht="15" customHeight="1" x14ac:dyDescent="0.25">
      <c r="A16" s="74" t="s">
        <v>27</v>
      </c>
      <c r="B16" s="49"/>
      <c r="C16" s="75">
        <v>0</v>
      </c>
      <c r="D16" s="75">
        <v>0</v>
      </c>
      <c r="E16" s="75">
        <v>0</v>
      </c>
    </row>
    <row r="17" spans="1:5" s="13" customFormat="1" ht="15" customHeight="1" x14ac:dyDescent="0.25">
      <c r="A17" s="76"/>
      <c r="B17" s="47"/>
      <c r="C17" s="77"/>
      <c r="D17" s="77"/>
      <c r="E17" s="77"/>
    </row>
    <row r="18" spans="1:5" s="15" customFormat="1" ht="15.6" customHeight="1" thickBot="1" x14ac:dyDescent="0.3">
      <c r="A18" s="78" t="s">
        <v>28</v>
      </c>
      <c r="B18" s="79"/>
      <c r="C18" s="80">
        <f t="shared" ref="C18:D18" si="0">SUM(C9:C16)</f>
        <v>9298.6700000000019</v>
      </c>
      <c r="D18" s="80">
        <f t="shared" si="0"/>
        <v>9669.1900000000023</v>
      </c>
      <c r="E18" s="80">
        <f t="shared" ref="E18" si="1">SUM(E9:E16)</f>
        <v>9805.86</v>
      </c>
    </row>
    <row r="19" spans="1:5" ht="14.45" customHeight="1" x14ac:dyDescent="0.25"/>
  </sheetData>
  <mergeCells count="4">
    <mergeCell ref="A1:B1"/>
    <mergeCell ref="A2:B2"/>
    <mergeCell ref="A3:E3"/>
    <mergeCell ref="A4:E4"/>
  </mergeCells>
  <printOptions horizontalCentered="1"/>
  <pageMargins left="0.70866141732283472" right="0.70866141732283472" top="0.78740157480314965" bottom="0.59055118110236227" header="0.59055118110236227" footer="0.31496062992125984"/>
  <pageSetup paperSize="9" scale="70" fitToHeight="0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C2BEAC-660B-4196-9341-DCA35F0E70D3}"/>
</file>

<file path=customXml/itemProps2.xml><?xml version="1.0" encoding="utf-8"?>
<ds:datastoreItem xmlns:ds="http://schemas.openxmlformats.org/officeDocument/2006/customXml" ds:itemID="{7C0F4DBB-F27F-4BEF-8E4B-55EDAC3414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ICESP-CGs OP 88700_701</vt:lpstr>
      <vt:lpstr>BALANÇO</vt:lpstr>
      <vt:lpstr>DRE</vt:lpstr>
      <vt:lpstr>HC- PERDIZES - DFC</vt:lpstr>
      <vt:lpstr>CONCILIAÇÃO</vt:lpstr>
      <vt:lpstr>CONCILIAÇÃO!Area_de_impressao</vt:lpstr>
      <vt:lpstr>'HC- PERDIZES - DFC'!Area_de_impressao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2024-03-20T14:30:25Z</cp:lastPrinted>
  <dcterms:created xsi:type="dcterms:W3CDTF">2018-09-18T19:31:35Z</dcterms:created>
  <dcterms:modified xsi:type="dcterms:W3CDTF">2024-04-25T16:28:16Z</dcterms:modified>
</cp:coreProperties>
</file>