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O:\Ggpp\PROJETOS\RELATÓRIOS DIRETORIA\1-Conselho Curador\2020-bkp\Portal da Transparência\"/>
    </mc:Choice>
  </mc:AlternateContent>
  <xr:revisionPtr revIDLastSave="0" documentId="13_ncr:1_{31458C71-4BDB-4692-BD27-A1A3338CF8E8}" xr6:coauthVersionLast="47" xr6:coauthVersionMax="47" xr10:uidLastSave="{00000000-0000-0000-0000-000000000000}"/>
  <bookViews>
    <workbookView xWindow="-120" yWindow="-120" windowWidth="24240" windowHeight="13140" tabRatio="909" xr2:uid="{00000000-000D-0000-FFFF-FFFF00000000}"/>
  </bookViews>
  <sheets>
    <sheet name="Estudos Clinicos HCFMUSP" sheetId="190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'Estudos Clinicos HCFMUSP'!$A$13:$H$278</definedName>
    <definedName name="_xlnm.Print_Area" localSheetId="0">'Estudos Clinicos HCFMUSP'!$A$1:$H$279</definedName>
    <definedName name="_xlnm.Print_Titles" localSheetId="0">'Estudos Clinicos HCFMUSP'!$13:$13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90" l="1"/>
  <c r="H16" i="190"/>
  <c r="H17" i="190"/>
  <c r="H18" i="190"/>
  <c r="H19" i="190"/>
  <c r="H20" i="190"/>
  <c r="H21" i="190"/>
  <c r="H22" i="190"/>
  <c r="H23" i="190"/>
  <c r="H24" i="190"/>
  <c r="H25" i="190"/>
  <c r="H26" i="190"/>
  <c r="H27" i="190"/>
  <c r="H28" i="190"/>
  <c r="H29" i="190"/>
  <c r="H30" i="190"/>
  <c r="H31" i="190"/>
  <c r="H32" i="190"/>
  <c r="H33" i="190"/>
  <c r="H34" i="190"/>
  <c r="H35" i="190"/>
  <c r="H36" i="190"/>
  <c r="H37" i="190"/>
  <c r="H38" i="190"/>
  <c r="H39" i="190"/>
  <c r="H40" i="190"/>
  <c r="H41" i="190"/>
  <c r="H42" i="190"/>
  <c r="H43" i="190"/>
  <c r="H44" i="190"/>
  <c r="H45" i="190"/>
  <c r="H46" i="190"/>
  <c r="H47" i="190"/>
  <c r="H48" i="190"/>
  <c r="H49" i="190"/>
  <c r="H50" i="190"/>
  <c r="H51" i="190"/>
  <c r="H52" i="190"/>
  <c r="H53" i="190"/>
  <c r="H54" i="190"/>
  <c r="H55" i="190"/>
  <c r="H56" i="190"/>
  <c r="H57" i="190"/>
  <c r="H58" i="190"/>
  <c r="H59" i="190"/>
  <c r="H60" i="190"/>
  <c r="H61" i="190"/>
  <c r="H62" i="190"/>
  <c r="H63" i="190"/>
  <c r="H64" i="190"/>
  <c r="H65" i="190"/>
  <c r="H66" i="190"/>
  <c r="H67" i="190"/>
  <c r="H68" i="190"/>
  <c r="H69" i="190"/>
  <c r="H70" i="190"/>
  <c r="H71" i="190"/>
  <c r="H72" i="190"/>
  <c r="H73" i="190"/>
  <c r="H74" i="190"/>
  <c r="H75" i="190"/>
  <c r="H76" i="190"/>
  <c r="H77" i="190"/>
  <c r="H78" i="190"/>
  <c r="H79" i="190"/>
  <c r="H80" i="190"/>
  <c r="H81" i="190"/>
  <c r="H82" i="190"/>
  <c r="H83" i="190"/>
  <c r="H84" i="190"/>
  <c r="H85" i="190"/>
  <c r="H86" i="190"/>
  <c r="H87" i="190"/>
  <c r="H88" i="190"/>
  <c r="H89" i="190"/>
  <c r="H90" i="190"/>
  <c r="H91" i="190"/>
  <c r="H92" i="190"/>
  <c r="H93" i="190"/>
  <c r="H94" i="190"/>
  <c r="H95" i="190"/>
  <c r="H96" i="190"/>
  <c r="H97" i="190"/>
  <c r="H98" i="190"/>
  <c r="H99" i="190"/>
  <c r="H100" i="190"/>
  <c r="H101" i="190"/>
  <c r="H102" i="190"/>
  <c r="H103" i="190"/>
  <c r="H104" i="190"/>
  <c r="H105" i="190"/>
  <c r="H106" i="190"/>
  <c r="H107" i="190"/>
  <c r="H108" i="190"/>
  <c r="H109" i="190"/>
  <c r="H110" i="190"/>
  <c r="H111" i="190"/>
  <c r="H112" i="190"/>
  <c r="H113" i="190"/>
  <c r="H114" i="190"/>
  <c r="H115" i="190"/>
  <c r="H116" i="190"/>
  <c r="H117" i="190"/>
  <c r="H118" i="190"/>
  <c r="H119" i="190"/>
  <c r="H120" i="190"/>
  <c r="H121" i="190"/>
  <c r="H122" i="190"/>
  <c r="H123" i="190"/>
  <c r="H124" i="190"/>
  <c r="H125" i="190"/>
  <c r="H126" i="190"/>
  <c r="H127" i="190"/>
  <c r="H128" i="190"/>
  <c r="H129" i="190"/>
  <c r="H130" i="190"/>
  <c r="H131" i="190"/>
  <c r="H132" i="190"/>
  <c r="H133" i="190"/>
  <c r="H134" i="190"/>
  <c r="H135" i="190"/>
  <c r="H136" i="190"/>
  <c r="H137" i="190"/>
  <c r="H138" i="190"/>
  <c r="H139" i="190"/>
  <c r="H140" i="190"/>
  <c r="H141" i="190"/>
  <c r="H142" i="190"/>
  <c r="H143" i="190"/>
  <c r="H144" i="190"/>
  <c r="H145" i="190"/>
  <c r="H146" i="190"/>
  <c r="H147" i="190"/>
  <c r="H148" i="190"/>
  <c r="H149" i="190"/>
  <c r="H150" i="190"/>
  <c r="H151" i="190"/>
  <c r="H152" i="190"/>
  <c r="H153" i="190"/>
  <c r="H154" i="190"/>
  <c r="H155" i="190"/>
  <c r="H156" i="190"/>
  <c r="H157" i="190"/>
  <c r="H158" i="190"/>
  <c r="H159" i="190"/>
  <c r="H160" i="190"/>
  <c r="H161" i="190"/>
  <c r="H162" i="190"/>
  <c r="H163" i="190"/>
  <c r="H164" i="190"/>
  <c r="H165" i="190"/>
  <c r="H166" i="190"/>
  <c r="H167" i="190"/>
  <c r="H168" i="190"/>
  <c r="H169" i="190"/>
  <c r="H170" i="190"/>
  <c r="H171" i="190"/>
  <c r="H172" i="190"/>
  <c r="H173" i="190"/>
  <c r="H174" i="190"/>
  <c r="H175" i="190"/>
  <c r="H176" i="190"/>
  <c r="H177" i="190"/>
  <c r="H178" i="190"/>
  <c r="H179" i="190"/>
  <c r="H180" i="190"/>
  <c r="H181" i="190"/>
  <c r="H182" i="190"/>
  <c r="H183" i="190"/>
  <c r="H184" i="190"/>
  <c r="H185" i="190"/>
  <c r="H186" i="190"/>
  <c r="H187" i="190"/>
  <c r="H188" i="190"/>
  <c r="H189" i="190"/>
  <c r="H190" i="190"/>
  <c r="H191" i="190"/>
  <c r="H192" i="190"/>
  <c r="H193" i="190"/>
  <c r="H194" i="190"/>
  <c r="H195" i="190"/>
  <c r="H196" i="190"/>
  <c r="H197" i="190"/>
  <c r="H198" i="190"/>
  <c r="H199" i="190"/>
  <c r="H200" i="190"/>
  <c r="H201" i="190"/>
  <c r="H202" i="190"/>
  <c r="H203" i="190"/>
  <c r="H204" i="190"/>
  <c r="H205" i="190"/>
  <c r="H206" i="190"/>
  <c r="H207" i="190"/>
  <c r="H208" i="190"/>
  <c r="H209" i="190"/>
  <c r="H210" i="190"/>
  <c r="H211" i="190"/>
  <c r="H212" i="190"/>
  <c r="H213" i="190"/>
  <c r="H214" i="190"/>
  <c r="H215" i="190"/>
  <c r="H216" i="190"/>
  <c r="H217" i="190"/>
  <c r="H218" i="190"/>
  <c r="H219" i="190"/>
  <c r="H220" i="190"/>
  <c r="H221" i="190"/>
  <c r="H222" i="190"/>
  <c r="H223" i="190"/>
  <c r="H224" i="190"/>
  <c r="H225" i="190"/>
  <c r="H226" i="190"/>
  <c r="H227" i="190"/>
  <c r="H228" i="190"/>
  <c r="H229" i="190"/>
  <c r="H230" i="190"/>
  <c r="H231" i="190"/>
  <c r="H232" i="190"/>
  <c r="H233" i="190"/>
  <c r="H234" i="190"/>
  <c r="H235" i="190"/>
  <c r="H236" i="190"/>
  <c r="H237" i="190"/>
  <c r="H238" i="190"/>
  <c r="H239" i="190"/>
  <c r="H240" i="190"/>
  <c r="H241" i="190"/>
  <c r="H242" i="190"/>
  <c r="H243" i="190"/>
  <c r="H244" i="190"/>
  <c r="H245" i="190"/>
  <c r="H246" i="190"/>
  <c r="H247" i="190"/>
  <c r="H248" i="190"/>
  <c r="H249" i="190"/>
  <c r="H250" i="190"/>
  <c r="H251" i="190"/>
  <c r="H252" i="190"/>
  <c r="H253" i="190"/>
  <c r="H254" i="190"/>
  <c r="H255" i="190"/>
  <c r="H256" i="190"/>
  <c r="H257" i="190"/>
  <c r="H258" i="190"/>
  <c r="H259" i="190"/>
  <c r="H260" i="190"/>
  <c r="H261" i="190"/>
  <c r="H262" i="190"/>
  <c r="H263" i="190"/>
  <c r="H264" i="190"/>
  <c r="H265" i="190"/>
  <c r="H266" i="190"/>
  <c r="H267" i="190"/>
  <c r="H268" i="190"/>
  <c r="H269" i="190"/>
  <c r="H270" i="190"/>
  <c r="H271" i="190"/>
  <c r="H272" i="190"/>
  <c r="H273" i="190"/>
  <c r="H274" i="190"/>
  <c r="H275" i="190"/>
  <c r="H276" i="190"/>
  <c r="H14" i="190"/>
  <c r="G277" i="190"/>
  <c r="F14" i="190"/>
  <c r="H277" i="190" s="1"/>
  <c r="A277" i="190"/>
  <c r="F276" i="190"/>
  <c r="F275" i="190"/>
  <c r="F274" i="190"/>
  <c r="F273" i="190"/>
  <c r="F272" i="190"/>
  <c r="F271" i="190"/>
  <c r="F270" i="190"/>
  <c r="F269" i="190"/>
  <c r="F268" i="190"/>
  <c r="F267" i="190"/>
  <c r="F266" i="190"/>
  <c r="F265" i="190"/>
  <c r="F264" i="190"/>
  <c r="F263" i="190"/>
  <c r="F262" i="190"/>
  <c r="F261" i="190"/>
  <c r="E259" i="190"/>
  <c r="F258" i="190"/>
  <c r="F257" i="190"/>
  <c r="F256" i="190"/>
  <c r="F255" i="190"/>
  <c r="E255" i="190"/>
  <c r="F254" i="190"/>
  <c r="F252" i="190"/>
  <c r="F250" i="190"/>
  <c r="F249" i="190"/>
  <c r="F248" i="190"/>
  <c r="F247" i="190"/>
  <c r="F246" i="190"/>
  <c r="F245" i="190"/>
  <c r="F244" i="190"/>
  <c r="F243" i="190"/>
  <c r="F242" i="190"/>
  <c r="F241" i="190"/>
  <c r="F240" i="190"/>
  <c r="F239" i="190"/>
  <c r="F238" i="190"/>
  <c r="F237" i="190"/>
  <c r="F236" i="190"/>
  <c r="F235" i="190"/>
  <c r="F234" i="190"/>
  <c r="F233" i="190"/>
  <c r="F232" i="190"/>
  <c r="F231" i="190"/>
  <c r="F230" i="190"/>
  <c r="F229" i="190"/>
  <c r="F228" i="190"/>
  <c r="F227" i="190"/>
  <c r="F226" i="190"/>
  <c r="E226" i="190"/>
  <c r="F225" i="190"/>
  <c r="F224" i="190"/>
  <c r="F223" i="190"/>
  <c r="F222" i="190"/>
  <c r="F221" i="190"/>
  <c r="F219" i="190"/>
  <c r="F218" i="190"/>
  <c r="F217" i="190"/>
  <c r="F216" i="190"/>
  <c r="F215" i="190"/>
  <c r="F214" i="190"/>
  <c r="F213" i="190"/>
  <c r="F211" i="190"/>
  <c r="F210" i="190"/>
  <c r="F209" i="190"/>
  <c r="F208" i="190"/>
  <c r="F207" i="190"/>
  <c r="F206" i="190"/>
  <c r="F205" i="190"/>
  <c r="F204" i="190"/>
  <c r="F203" i="190"/>
  <c r="F202" i="190"/>
  <c r="F200" i="190"/>
  <c r="F199" i="190"/>
  <c r="F198" i="190"/>
  <c r="F197" i="190"/>
  <c r="F196" i="190"/>
  <c r="F195" i="190"/>
  <c r="F194" i="190"/>
  <c r="F193" i="190"/>
  <c r="F192" i="190"/>
  <c r="F191" i="190"/>
  <c r="F190" i="190"/>
  <c r="F189" i="190"/>
  <c r="F188" i="190"/>
  <c r="F187" i="190"/>
  <c r="F186" i="190"/>
  <c r="F185" i="190"/>
  <c r="F184" i="190"/>
  <c r="F183" i="190"/>
  <c r="F182" i="190"/>
  <c r="F181" i="190"/>
  <c r="F179" i="190"/>
  <c r="F178" i="190"/>
  <c r="F177" i="190"/>
  <c r="F176" i="190"/>
  <c r="F174" i="190"/>
  <c r="F173" i="190"/>
  <c r="F172" i="190"/>
  <c r="F171" i="190"/>
  <c r="F170" i="190"/>
  <c r="F169" i="190"/>
  <c r="F168" i="190"/>
  <c r="F166" i="190"/>
  <c r="F165" i="190"/>
  <c r="F164" i="190"/>
  <c r="F163" i="190"/>
  <c r="F162" i="190"/>
  <c r="F161" i="190"/>
  <c r="F160" i="190"/>
  <c r="F159" i="190"/>
  <c r="F158" i="190"/>
  <c r="F157" i="190"/>
  <c r="F156" i="190"/>
  <c r="F155" i="190"/>
  <c r="F154" i="190"/>
  <c r="F153" i="190"/>
  <c r="F152" i="190"/>
  <c r="F151" i="190"/>
  <c r="F150" i="190"/>
  <c r="F149" i="190"/>
  <c r="F148" i="190"/>
  <c r="F147" i="190"/>
  <c r="F145" i="190"/>
  <c r="F144" i="190"/>
  <c r="F143" i="190"/>
  <c r="F142" i="190"/>
  <c r="F141" i="190"/>
  <c r="F140" i="190"/>
  <c r="F139" i="190"/>
  <c r="F137" i="190"/>
  <c r="F136" i="190"/>
  <c r="F134" i="190"/>
  <c r="F133" i="190"/>
  <c r="F132" i="190"/>
  <c r="F131" i="190"/>
  <c r="F130" i="190"/>
  <c r="F129" i="190"/>
  <c r="F128" i="190"/>
  <c r="F127" i="190"/>
  <c r="F126" i="190"/>
  <c r="F125" i="190"/>
  <c r="F123" i="190"/>
  <c r="F122" i="190"/>
  <c r="F121" i="190"/>
  <c r="F120" i="190"/>
  <c r="F119" i="190"/>
  <c r="F118" i="190"/>
  <c r="F117" i="190"/>
  <c r="F116" i="190"/>
  <c r="F115" i="190"/>
  <c r="F114" i="190"/>
  <c r="F113" i="190"/>
  <c r="F112" i="190"/>
  <c r="F111" i="190"/>
  <c r="F110" i="190"/>
  <c r="F109" i="190"/>
  <c r="F108" i="190"/>
  <c r="F106" i="190"/>
  <c r="F105" i="190"/>
  <c r="F104" i="190"/>
  <c r="F101" i="190"/>
  <c r="F100" i="190"/>
  <c r="F99" i="190"/>
  <c r="F98" i="190"/>
  <c r="F97" i="190"/>
  <c r="F96" i="190"/>
  <c r="F95" i="190"/>
  <c r="E95" i="190"/>
  <c r="C95" i="190"/>
  <c r="F94" i="190"/>
  <c r="F92" i="190"/>
  <c r="F91" i="190"/>
  <c r="F90" i="190"/>
  <c r="F89" i="190"/>
  <c r="F87" i="190"/>
  <c r="F86" i="190"/>
  <c r="F85" i="190"/>
  <c r="F84" i="190"/>
  <c r="F83" i="190"/>
  <c r="F82" i="190"/>
  <c r="E82" i="190"/>
  <c r="F81" i="190"/>
  <c r="F80" i="190"/>
  <c r="F79" i="190"/>
  <c r="F78" i="190"/>
  <c r="F77" i="190"/>
  <c r="F76" i="190"/>
  <c r="F75" i="190"/>
  <c r="F74" i="190"/>
  <c r="F73" i="190"/>
  <c r="F72" i="190"/>
  <c r="F71" i="190"/>
  <c r="F70" i="190"/>
  <c r="F69" i="190"/>
  <c r="F68" i="190"/>
  <c r="F66" i="190"/>
  <c r="F65" i="190"/>
  <c r="F64" i="190"/>
  <c r="F62" i="190"/>
  <c r="F61" i="190"/>
  <c r="F60" i="190"/>
  <c r="F59" i="190"/>
  <c r="F58" i="190"/>
  <c r="F57" i="190"/>
  <c r="F56" i="190"/>
  <c r="F52" i="190"/>
  <c r="F51" i="190"/>
  <c r="F50" i="190"/>
  <c r="F49" i="190"/>
  <c r="F48" i="190"/>
  <c r="F47" i="190"/>
  <c r="F46" i="190"/>
  <c r="F45" i="190"/>
  <c r="F44" i="190"/>
  <c r="F43" i="190"/>
  <c r="F42" i="190"/>
  <c r="F41" i="190"/>
  <c r="F40" i="190"/>
  <c r="F39" i="190"/>
  <c r="F38" i="190"/>
  <c r="F36" i="190"/>
  <c r="F35" i="190"/>
  <c r="F34" i="190"/>
  <c r="F33" i="190"/>
  <c r="F32" i="190"/>
  <c r="F28" i="190"/>
  <c r="F27" i="190"/>
  <c r="F26" i="190"/>
  <c r="F25" i="190"/>
  <c r="F23" i="190"/>
  <c r="F22" i="190"/>
  <c r="F21" i="190"/>
  <c r="F20" i="190"/>
  <c r="F19" i="190"/>
  <c r="F18" i="190"/>
  <c r="F17" i="190"/>
  <c r="F15" i="190"/>
  <c r="F277" i="190" s="1"/>
  <c r="G285" i="190" s="1"/>
</calcChain>
</file>

<file path=xl/sharedStrings.xml><?xml version="1.0" encoding="utf-8"?>
<sst xmlns="http://schemas.openxmlformats.org/spreadsheetml/2006/main" count="817" uniqueCount="466">
  <si>
    <t>Bristol - Myers Squibb</t>
  </si>
  <si>
    <t>Astrazeneca</t>
  </si>
  <si>
    <t>PPD Development</t>
  </si>
  <si>
    <t>Dagoberto Callegaro</t>
  </si>
  <si>
    <t>Ricardo Nitrini</t>
  </si>
  <si>
    <t>Flair José Carrilho</t>
  </si>
  <si>
    <t>Marcos Fumio Koyama</t>
  </si>
  <si>
    <t>Wilson Jacob Filho</t>
  </si>
  <si>
    <t>Walter Yukihiko Takahashi</t>
  </si>
  <si>
    <t>Bayer Healthcare</t>
  </si>
  <si>
    <t>Marcello Delano Bronstein</t>
  </si>
  <si>
    <t>Mario Rodrigues Louzã Neto</t>
  </si>
  <si>
    <t>Boheringer</t>
  </si>
  <si>
    <t>Pfizer</t>
  </si>
  <si>
    <t>Glaxo</t>
  </si>
  <si>
    <t>Cristália</t>
  </si>
  <si>
    <t>Covance</t>
  </si>
  <si>
    <t>Schering do Brasil</t>
  </si>
  <si>
    <t>Denominação</t>
  </si>
  <si>
    <t>Investigador Principal</t>
  </si>
  <si>
    <t>Nº</t>
  </si>
  <si>
    <t>CG</t>
  </si>
  <si>
    <t>Wagner Farid Gattaz</t>
  </si>
  <si>
    <t>Sergio Keidi Kodaira</t>
  </si>
  <si>
    <t>World Response</t>
  </si>
  <si>
    <t>Maria Denise F. Takahashi</t>
  </si>
  <si>
    <t>Elias David Neto</t>
  </si>
  <si>
    <t>Gilda Porta</t>
  </si>
  <si>
    <t>Pharmanet</t>
  </si>
  <si>
    <t>Servier</t>
  </si>
  <si>
    <t>Repassado</t>
  </si>
  <si>
    <t>Patrocinador</t>
  </si>
  <si>
    <t>Ana Lucia Lei Munhoz Lima</t>
  </si>
  <si>
    <t>Eli Lilly</t>
  </si>
  <si>
    <t>Silvia Maria Ibidi</t>
  </si>
  <si>
    <t>PPD do Brasil</t>
  </si>
  <si>
    <t>Roberto Freire Santiago Malta</t>
  </si>
  <si>
    <t>Remo Susanna Junior</t>
  </si>
  <si>
    <t>Jaques Sztajnbok</t>
  </si>
  <si>
    <t>Vicente Odone Filho</t>
  </si>
  <si>
    <t>Ari Stiel Radu Halpern</t>
  </si>
  <si>
    <t>Adriano Tachibana</t>
  </si>
  <si>
    <t>variável</t>
  </si>
  <si>
    <t>Roche</t>
  </si>
  <si>
    <t>Janssen-Cilag</t>
  </si>
  <si>
    <t>Sanofi-Aventis</t>
  </si>
  <si>
    <t>Johnson &amp; Johnson</t>
  </si>
  <si>
    <t>Alcon Laboratórios</t>
  </si>
  <si>
    <t>Bayer</t>
  </si>
  <si>
    <t>Novartis Biociências</t>
  </si>
  <si>
    <t>Libbs Farmacêutica</t>
  </si>
  <si>
    <t>Quintiles</t>
  </si>
  <si>
    <t>Novo Nordisk Farmacêutica</t>
  </si>
  <si>
    <t>Gilead Sciences</t>
  </si>
  <si>
    <t>Parexel</t>
  </si>
  <si>
    <t>Novo Nordisk</t>
  </si>
  <si>
    <t>Novartis</t>
  </si>
  <si>
    <t>Population Helth</t>
  </si>
  <si>
    <t>Icon Pesquisas Clínicas</t>
  </si>
  <si>
    <t>Nordisk</t>
  </si>
  <si>
    <t>Allergan</t>
  </si>
  <si>
    <t>Eurofarma</t>
  </si>
  <si>
    <t>Alberto José Da Silva Duarte</t>
  </si>
  <si>
    <t>Margarida Harumi Miyazaki</t>
  </si>
  <si>
    <t>* Os valores informados na coluna "Repassado" são oriundos exclusivamente dos contratos firmados, não sendo consideradas as transferências entre CG´s.</t>
  </si>
  <si>
    <t>Johnson &amp; Johnson do Brasil</t>
  </si>
  <si>
    <t>Evaldo Stanislau A. De Araujo</t>
  </si>
  <si>
    <t>Irimar De Paula Posso</t>
  </si>
  <si>
    <t>Alberto Azoubel Antunes</t>
  </si>
  <si>
    <t>Antonio Carlos Nogueira</t>
  </si>
  <si>
    <t>Manoel Jacobsen Teixeira</t>
  </si>
  <si>
    <t>Jude Medical</t>
  </si>
  <si>
    <t>Luiz Fernando Onuchic</t>
  </si>
  <si>
    <t>Boehringer</t>
  </si>
  <si>
    <t>Cyro Festa Neto</t>
  </si>
  <si>
    <t>Mead Johnson</t>
  </si>
  <si>
    <t>William Carlos Nahas</t>
  </si>
  <si>
    <t>Esper Georges Kallás</t>
  </si>
  <si>
    <t>W.L. Gore</t>
  </si>
  <si>
    <t>Luiz Augusto Carneiro Dalbuquerque</t>
  </si>
  <si>
    <t>Novartis/Adolfo Lutz</t>
  </si>
  <si>
    <t>Est Clin 102.977-Novart-Inst Adolfo Lutz</t>
  </si>
  <si>
    <t>PPD</t>
  </si>
  <si>
    <t>Est Clin 103.306 - Ichc - Allergan</t>
  </si>
  <si>
    <t>Est Clin Claf237A23156 - Lim 18-Novarts</t>
  </si>
  <si>
    <t>Janssen</t>
  </si>
  <si>
    <t>Est. Clin. Crfb002Ab02-Oftalmo-Novartis</t>
  </si>
  <si>
    <t>Edmund Chada Baracat</t>
  </si>
  <si>
    <t>Est.Clin. Clin 1275Psy0001-Derm.-Janssen</t>
  </si>
  <si>
    <t>Est Clin Lb1108 - Icr - Libbs</t>
  </si>
  <si>
    <t>Est Clin Nn9535-3744-Ichc-Nordisk</t>
  </si>
  <si>
    <t>Magda Maria Sales Carneiro Sampaio</t>
  </si>
  <si>
    <t>Ludhmila Abrahão Hajjar</t>
  </si>
  <si>
    <t>Luiz Vicente Ribeiro Ferreira Da S Filho</t>
  </si>
  <si>
    <t>Est Clin Ctbm100Dbr01 - Icr - Novartis</t>
  </si>
  <si>
    <t>Est Clin Mo28107 - Ichc - Roche</t>
  </si>
  <si>
    <t>Bergamo</t>
  </si>
  <si>
    <t>Est Clin Pci-32765-Mcl-3002-Ichc-Janssen</t>
  </si>
  <si>
    <t>Sanofi</t>
  </si>
  <si>
    <t>Jorge Elias Kalil Filho</t>
  </si>
  <si>
    <t>Stallergenes</t>
  </si>
  <si>
    <t>Joaquim Carlos Rodrigues</t>
  </si>
  <si>
    <t>Claudia Goldenstein Schainberg</t>
  </si>
  <si>
    <t>Est Clin Im101-301 - Ichc - Bristol</t>
  </si>
  <si>
    <t>Clóvis Artur Almeida Da Silva</t>
  </si>
  <si>
    <t>Est Cl Im101301-Ichc-Brist-Clóvis Silva</t>
  </si>
  <si>
    <t>Est Clin Wa 28117-Icr-Roche-Clóvis Silva</t>
  </si>
  <si>
    <t>Est Clin Wa 28118-Icr-Roche-Clóvis Silva</t>
  </si>
  <si>
    <t>Maria Bernadete Dutra Resende</t>
  </si>
  <si>
    <t>DMD-ICHC-PTC</t>
  </si>
  <si>
    <t>Est Clin C25003 - Ichc - Icon</t>
  </si>
  <si>
    <t>Contatti</t>
  </si>
  <si>
    <t>Est Clin 103.387 - Ichc - Contatti</t>
  </si>
  <si>
    <t>Est Clin Iressa - Onco Astrazene</t>
  </si>
  <si>
    <t>Est Clin Ex1250-4080 - Ichc - Nordisk</t>
  </si>
  <si>
    <t>Est Clin M11-352-Ichc-Pharmanet</t>
  </si>
  <si>
    <t>Maria Helena Vaisbich Guimaraes</t>
  </si>
  <si>
    <t>Raptor</t>
  </si>
  <si>
    <t>Est Clin 103.632 - Ichc - Raptor</t>
  </si>
  <si>
    <t>Abbvie</t>
  </si>
  <si>
    <t>Aluisio Augusto Cotrim Segurado</t>
  </si>
  <si>
    <t>Est Clin 103.731 - Ichc - Gilead</t>
  </si>
  <si>
    <t>José Antonio Sanches Jr.</t>
  </si>
  <si>
    <t>Est Clin M14-225 - Ichc - Abbvie</t>
  </si>
  <si>
    <t>Irene De Lourdes Noronha</t>
  </si>
  <si>
    <t>Est Clin Crad001Abr28T - Ichc - Novartis</t>
  </si>
  <si>
    <t>Grunenthal</t>
  </si>
  <si>
    <t>Est Clin Kf10004/10 - Ichc - Grunenthal</t>
  </si>
  <si>
    <t>Est Clin Crad001A2433 - Ichc - Novartis</t>
  </si>
  <si>
    <t>José Albino Da Paz</t>
  </si>
  <si>
    <t>Est Clin Cfty720D2311 - Ichc - Novartis</t>
  </si>
  <si>
    <t>Est Clin 103.828 - Ichc - Libbs</t>
  </si>
  <si>
    <t>Cintia Cercato</t>
  </si>
  <si>
    <t>Est Clin Bi1218.22 - Ichc - Boehringer</t>
  </si>
  <si>
    <t>Est Clin Registro Gaucher - Icr - Sanofi</t>
  </si>
  <si>
    <t>Est Clin Registro Pompe - Icr - Sanofi</t>
  </si>
  <si>
    <t>Est Clin Csom230B2411-Ichc-Novartis</t>
  </si>
  <si>
    <t>Rosa Ferreira Dos Santos</t>
  </si>
  <si>
    <t>Est Clin Obs13780 - Dune - Lim 18-Sanofi</t>
  </si>
  <si>
    <t>Vanderson Geraldo Rocha</t>
  </si>
  <si>
    <t>Est Clin-C16019-Ichc-Ppd</t>
  </si>
  <si>
    <t>Daiichi</t>
  </si>
  <si>
    <t>Est Clin Achn-490-007 - Ichc - Ppd</t>
  </si>
  <si>
    <t>Leandro Cabral Zacharias</t>
  </si>
  <si>
    <t>Est Clin Gx29176 - Ichc - Roche</t>
  </si>
  <si>
    <t>Est Clin Bay 80-6946/17067- Ichc-Bayer</t>
  </si>
  <si>
    <t>Est Clin Csom230B2412 - Ichc - Novartis</t>
  </si>
  <si>
    <t>Est Clin 14862A - Ichc - Quintiles</t>
  </si>
  <si>
    <t>Jorge David Aivazoglou Carneiro</t>
  </si>
  <si>
    <t>Est Clin 20101221 - Icr - Lab. Bergamo</t>
  </si>
  <si>
    <t>Est Clin Bayer14374 - Icr - Bayer</t>
  </si>
  <si>
    <t>Est Clin 91759 - Grams 86-4875-Inrad</t>
  </si>
  <si>
    <t>Est Clin Loc116340 Glaxosmithkline Ichc</t>
  </si>
  <si>
    <t>Est Clin Cacz885M2301 - Hu - Novartis</t>
  </si>
  <si>
    <t>Antonio Carlos Pastorino</t>
  </si>
  <si>
    <t>Est Clin 102.484 - Icr - Libbs</t>
  </si>
  <si>
    <t>Est Clin 0113/11 - Icr - Mead Johnson</t>
  </si>
  <si>
    <t>Est Clin Wa22908-Ichc-Quintiles</t>
  </si>
  <si>
    <t>Est Clin H9B-Mc-Bcdt-Reumato - Parexel</t>
  </si>
  <si>
    <t>Est Clin Embody - Reumato - Parexel</t>
  </si>
  <si>
    <t>Est Clin Cain457F2309 - Reumato-Novartis</t>
  </si>
  <si>
    <t>Arquimedes De Moura Ramos</t>
  </si>
  <si>
    <t>Est Clin A-38-52120-202 - Imrea - Ipsen</t>
  </si>
  <si>
    <t>Est Clin Efc6019 - Endocrino - Sanofi</t>
  </si>
  <si>
    <t>Est Clin 102.578 - Endocrino-Boehringer</t>
  </si>
  <si>
    <t>Est Clin Nn 8022-1839 - Ichc - Nordisk</t>
  </si>
  <si>
    <t>Est Clin Efc11319 Elixa-Ichc- Sanofi</t>
  </si>
  <si>
    <t>Est Clin 1275.1 - Ichc - Ppd</t>
  </si>
  <si>
    <t>Claudia Da Costa Leite</t>
  </si>
  <si>
    <t>Est Clin 308861-Inrad - Schering</t>
  </si>
  <si>
    <t>Est Clin Dgd-44-050 - Inrad - Covance</t>
  </si>
  <si>
    <t>Claudio Roberto Cernea</t>
  </si>
  <si>
    <t>Est Clin Exelixis 56 Marcos - Ppd Brasil</t>
  </si>
  <si>
    <t>Decio Mion Junior</t>
  </si>
  <si>
    <t>Est Clin 102.693 - Ichc - Servier</t>
  </si>
  <si>
    <t>Est Clin Benefit-Ext - Bristol</t>
  </si>
  <si>
    <t>Est Clin Crad001Abr27T-Urologia-Novartis</t>
  </si>
  <si>
    <t>Est Clin Tmc435-Tidp16-C216-Ichc-Janssen</t>
  </si>
  <si>
    <t>Est Clin Vx-950Hep3002- Ichc -Janssen</t>
  </si>
  <si>
    <t>Est Clin Cldt600A2414- Icr-Ppd</t>
  </si>
  <si>
    <t>Est Clin Crt047 - Anestesia - Cristália</t>
  </si>
  <si>
    <t>Est Clin Doriped3003-Icr-Janssen</t>
  </si>
  <si>
    <t>Est Clin Doriped3002-Icr-Janssen</t>
  </si>
  <si>
    <t>Est Clin Doriped3001-Icr-Janssen</t>
  </si>
  <si>
    <t>Est Clin Extrato De Referência De Blomia</t>
  </si>
  <si>
    <t>Jorge S. R. Casseb</t>
  </si>
  <si>
    <t>Est Clin Population Health - Incor</t>
  </si>
  <si>
    <t>Est Clin Bayer 100554 - Covance</t>
  </si>
  <si>
    <t>Est Clin Otsuka 156-10-291-Lim29 Covance</t>
  </si>
  <si>
    <t>Est Clin 0095/11- Ichc-St Jude Medical</t>
  </si>
  <si>
    <t>Marcel Cerqueira Cesar Machado</t>
  </si>
  <si>
    <t>Est Clin Step - Fígado - Bayer</t>
  </si>
  <si>
    <t>Est Clin Csom230C2305-Endocrino-Novartis</t>
  </si>
  <si>
    <t>Est Clin Csom230C2402 - Endocrino-Novart</t>
  </si>
  <si>
    <t>Est Clin Csom230D2401-Ichc - Novartis</t>
  </si>
  <si>
    <t>Est Clin Czol446Hbr10T- Iot- Novartis</t>
  </si>
  <si>
    <t>Est Clin Ptc124-Gd-020-Dmd-Ichc-Ptc</t>
  </si>
  <si>
    <t>Est Clin A3921111 - Ichc -Pfizer</t>
  </si>
  <si>
    <t>Est Clin 103.023 - Ipq - Pfizer</t>
  </si>
  <si>
    <t>Pedro Puech-Leao</t>
  </si>
  <si>
    <t>Est Clin Great - Ichc - W.L. Gore</t>
  </si>
  <si>
    <t>Est Clin C-09-001- Oftalmo - Alcon</t>
  </si>
  <si>
    <t>Est Clin Rdg 10-282-Oftalmo-Alcon</t>
  </si>
  <si>
    <t>Est Clin C10040-Ichc-Alcon</t>
  </si>
  <si>
    <t>Renata Cantisani Di Francesco</t>
  </si>
  <si>
    <t>Est Clin Ketop_L_03102 - Otorrino-Sanofi</t>
  </si>
  <si>
    <t>Richard Louis Voegels</t>
  </si>
  <si>
    <t>Est Clin Jjmb-Acc-01-11-Otor.-Johnson</t>
  </si>
  <si>
    <t>Est Clin Sma09-26 - Oftalmo - Alcon</t>
  </si>
  <si>
    <t>Est Clin Dist.Tec-Inrad-World Response</t>
  </si>
  <si>
    <t>Silvia Maria De Oliveira Tittan</t>
  </si>
  <si>
    <t>Est Clin Comfort-Ml 21467-Nefro-Roche</t>
  </si>
  <si>
    <t>Est Clin 04-0-199 - Hu - Ppd</t>
  </si>
  <si>
    <t>Tarcisio Eloy Pessoa De Barros Filho</t>
  </si>
  <si>
    <t>Est Clin Rised_L_01930 Iot - Sanofi</t>
  </si>
  <si>
    <t>Est Clin Sustenna - Ipq-Janssen-102.906</t>
  </si>
  <si>
    <t>Linamara Rizzo Battistella</t>
  </si>
  <si>
    <t>Janssen Pesquisas Clínicas</t>
  </si>
  <si>
    <t>Astrazeneca Pesquisas Clínicas</t>
  </si>
  <si>
    <t>Est Clin Sygma 2 - Icr - Astrazeneca</t>
  </si>
  <si>
    <t>Est Clin D513Bc00001 - Ichc - Endocrino</t>
  </si>
  <si>
    <t>Luiz Roberto Salgado</t>
  </si>
  <si>
    <t>Est Clin Csom230B2406-Endocrino-Novartis</t>
  </si>
  <si>
    <t>Beaufour</t>
  </si>
  <si>
    <t>Est Clin Sagit-Ichc-Endocrino-Beaufour</t>
  </si>
  <si>
    <t>Ntcc Brasil</t>
  </si>
  <si>
    <t>Est Clin Start- Dermat.- Ntcc Brasil</t>
  </si>
  <si>
    <t>Est Clin Conqol- Janssen- Louzã</t>
  </si>
  <si>
    <t>Est Clin Bayer14372-Hemato-Icr-Bayer</t>
  </si>
  <si>
    <t>Est Clin D3461C00004-Ichc-Reumatologia</t>
  </si>
  <si>
    <t>Est Clin Csom230B2219-Ichc-Endocrino</t>
  </si>
  <si>
    <t>Est Clin Cain457Abr01 - Ichc - Dermato</t>
  </si>
  <si>
    <t>Aerta Pharma</t>
  </si>
  <si>
    <t>Est Clin Ace-Cl-007-Ichc-Hemato-Acerta</t>
  </si>
  <si>
    <t>Biomerieux</t>
  </si>
  <si>
    <t>Est Clin Tmc435Hpc4012-Ichc-Mi-Janssen</t>
  </si>
  <si>
    <t>Quark</t>
  </si>
  <si>
    <t>Est Clin Regift - Ichc - Quark</t>
  </si>
  <si>
    <t>Sonia Maria Dozzi Brucki</t>
  </si>
  <si>
    <t>Est Clin 14861B - Ichc - Neuro- H.Lundek</t>
  </si>
  <si>
    <t>H. Lundek</t>
  </si>
  <si>
    <t>Rosa Maria Rodrigues Pereira</t>
  </si>
  <si>
    <t>Wyeth</t>
  </si>
  <si>
    <t>Est Clin Pfizer Wi176466 - Iot - Wyeth</t>
  </si>
  <si>
    <t>Expedito José De Albuquerque Luna</t>
  </si>
  <si>
    <t>Est Clin Zika - Imt - Lim52 - Biomerieux</t>
  </si>
  <si>
    <t>Mundpharma</t>
  </si>
  <si>
    <t>Est Clin 104.217-Ichc-Neuro-Mundipharma</t>
  </si>
  <si>
    <t>Est Clin Tmc435Hpc4013 - ICHC - Janssen</t>
  </si>
  <si>
    <t>EISAI</t>
  </si>
  <si>
    <t>Est Clin Gx29639-Ichc-Oftalmo-Roche</t>
  </si>
  <si>
    <t>Est Clin Gx29633-Ichc-Oftalmo-Roche</t>
  </si>
  <si>
    <t>Est Clin B3D-Mc-B026-Reumato-Quintiles</t>
  </si>
  <si>
    <t>Est Clin Bo25323 - ICHC - Roche</t>
  </si>
  <si>
    <t>Est Clin Ct-P10 3.4-Ichc-Hemato-Ppd</t>
  </si>
  <si>
    <t>Est Clin 104038-Ichc-Endocrino-Eurofarma</t>
  </si>
  <si>
    <t>Est Clin A3921104 - Icr - Pfizer</t>
  </si>
  <si>
    <t>Est Clin Wa29231 - Icr - Roche</t>
  </si>
  <si>
    <t>Est Clin Adapt - Ichc - Dermato - Sanofi</t>
  </si>
  <si>
    <t>Est Clin Bayer16244 -Ichc- Nefro - Bayer</t>
  </si>
  <si>
    <t>Merck</t>
  </si>
  <si>
    <t>Est Clin Mk-3475-204-0366-Hemato-Merck</t>
  </si>
  <si>
    <t>Est Clin Lps13649-Ichc-Neuro-Sanofi</t>
  </si>
  <si>
    <t>Est Clin Cnto1275Crd3003-Gastro-Parexel</t>
  </si>
  <si>
    <t>Est Clin E5501-G000-310-Gastro-Eisai</t>
  </si>
  <si>
    <t>Giuliana Stravinskas Durigon</t>
  </si>
  <si>
    <t>F. Hoffman</t>
  </si>
  <si>
    <t>Est Clin 104.145 - Icr - F. Hoffman</t>
  </si>
  <si>
    <t>bayer</t>
  </si>
  <si>
    <t>Est Clin 104.417 - Ichc - Nefro - Bayer</t>
  </si>
  <si>
    <t>Est Clin Zoster 104.361-Geriatria-Glaxo</t>
  </si>
  <si>
    <t>Est Clin M14-031-Ichc-Hemato-Abbvie</t>
  </si>
  <si>
    <t>Est Clin Nsmm-5001 - Ichc - Hemato - Ppd</t>
  </si>
  <si>
    <t>Est Clin Cinc424A2353-Hemato-Novartis</t>
  </si>
  <si>
    <t>Est Clin 104.360-Ichc-Endocrino-Novartis</t>
  </si>
  <si>
    <t>Marcio Carlos Machado</t>
  </si>
  <si>
    <t>Est Clin 104.474-Ichc-Dermato-Unilever</t>
  </si>
  <si>
    <t>Unilever</t>
  </si>
  <si>
    <t>Est Clin 104.108 - Icr - Janssen</t>
  </si>
  <si>
    <t>Est Clin Loop - Ichc - Reumato - Abbvie</t>
  </si>
  <si>
    <t>Est Clin Glp116174 - Endocrino - Glaxo</t>
  </si>
  <si>
    <t>Est Clin A8851008 - Icr - Icon</t>
  </si>
  <si>
    <t>Est Clin Mk-8962-043-0015 - Icr - Merck</t>
  </si>
  <si>
    <t>Est Clin Alxn1210-Pnh-Hemato-Quintiles</t>
  </si>
  <si>
    <t>Est Clin Re-Covery Tvp/Ep-Ichc-Parexel</t>
  </si>
  <si>
    <t>FM / HCFMUSP</t>
  </si>
  <si>
    <t xml:space="preserve"> Valor contrato</t>
  </si>
  <si>
    <t>Est Clin Vrc705-Ichc-Imunologia-Ppd</t>
  </si>
  <si>
    <t>Est Clin D-Fr-52120-223-Ichc-Uro-Covance</t>
  </si>
  <si>
    <t>Shionogi</t>
  </si>
  <si>
    <t>Est Clin Credible-Ichc-Uro-Shionogi</t>
  </si>
  <si>
    <t>Est Clin Zoster 056-Ichc-Geriatria-Glaxo</t>
  </si>
  <si>
    <t>Fractyl</t>
  </si>
  <si>
    <t>Est Clin 104.554 - Endocrino - Fractyl</t>
  </si>
  <si>
    <t>Eduardo Guimarães Hourneaux De Moura</t>
  </si>
  <si>
    <t>Est Clin 104.554 - Endoscopia - Fractyl</t>
  </si>
  <si>
    <t>Est Clin 4062 - Ichc - Gastro - Abbvie</t>
  </si>
  <si>
    <t>Akebia</t>
  </si>
  <si>
    <t>Est Clin Gsk200807 - Ichc - Nefro - Ppd</t>
  </si>
  <si>
    <t>Est Clin Gsk200808 - Ichc - Nefro - Ppd</t>
  </si>
  <si>
    <t>Ipsen</t>
  </si>
  <si>
    <t>Est Clin Y-79-52120-166-Imrea-Ipsen</t>
  </si>
  <si>
    <t>Axonal</t>
  </si>
  <si>
    <t>Est Clin Ulis Iii - Imrea - Axonal</t>
  </si>
  <si>
    <t>Est Clin Zoster 067-Ichc-Geriatria-Glaxo</t>
  </si>
  <si>
    <t>Acerta</t>
  </si>
  <si>
    <t>Est Clin Ma30143 - Ichc - Neuro - Roche</t>
  </si>
  <si>
    <t>Est Cl Akb-6548-Ci-0015-Ichc-Nef-Akebia</t>
  </si>
  <si>
    <t>Est Cl Akb-6548-Ci-0017-Ichc-Nef-Akebia</t>
  </si>
  <si>
    <t>Est Clin D169Ac00001-Ichc-Nefro - Astraz</t>
  </si>
  <si>
    <t>Est Clin Efc14153 - Icr - Sanofi</t>
  </si>
  <si>
    <t>Cláudia Pinto Marques Souza De Oliveira</t>
  </si>
  <si>
    <t>Est Clin Clbh589D2222-Hemato-Novartis</t>
  </si>
  <si>
    <t>Est Clin Ace-Ly-308-Hemato-Acerta</t>
  </si>
  <si>
    <t>Est Clin Realai - Janssen</t>
  </si>
  <si>
    <t>Est Clin H9X-Mc-Gbgc-Endocrino-Eli Lilly</t>
  </si>
  <si>
    <t>Gelnex</t>
  </si>
  <si>
    <t>Est Clin 104.068-Ichc-Dermato-Gelnex</t>
  </si>
  <si>
    <t>Est Clin Efc15246-Ichc-Hemato-Sanofi</t>
  </si>
  <si>
    <t>Est Clin Scored-Ichc-Endocrino - Sanofi</t>
  </si>
  <si>
    <t>Est Clin 104826 - Ichc-Gastro-Allergan</t>
  </si>
  <si>
    <t>Edmar Zanoteli</t>
  </si>
  <si>
    <t>Est Clin Bp39055-Ichc-Neuro-F. Hoffmann</t>
  </si>
  <si>
    <t>Est Clin Bp39056-Ichc-Neuro-F. Hoffmann</t>
  </si>
  <si>
    <t>Astraz</t>
  </si>
  <si>
    <t>Est Clin 1160.106-Icr-Hemato-Boehringer</t>
  </si>
  <si>
    <t>Est Clin Du176B-Dus12-Icr-Hem.-Daliichi</t>
  </si>
  <si>
    <t>Est Clin 1321.7- Icr -Hemato-Boehringer</t>
  </si>
  <si>
    <t>Est Clin 1160.108-Icr-Hemato-Boehringer</t>
  </si>
  <si>
    <t>Leandro Utino Taniguchi</t>
  </si>
  <si>
    <t>Sírio</t>
  </si>
  <si>
    <t>Est Clin Basics - Ichc - Os - Sírio</t>
  </si>
  <si>
    <t>Maria Elizabeth Rossi Da Silva</t>
  </si>
  <si>
    <t>Est Clin Obs15151-Ichc-Endocrino-Sanofi</t>
  </si>
  <si>
    <t>Est Clin Glargl08200-Ichc-Endoc-Sanofi</t>
  </si>
  <si>
    <t>Mario Guimarães Pessoa</t>
  </si>
  <si>
    <t>Est Clin M16-156-Ichc-Gastro-Abbvie</t>
  </si>
  <si>
    <t>Est Clin 54767414Mmy3012-Hemato-Janssen</t>
  </si>
  <si>
    <t>Est Clin 54767414Amy3001-Ichc-Hem.-Jans</t>
  </si>
  <si>
    <t>Amryt</t>
  </si>
  <si>
    <t>Est Clin Ease - Icr - Amryt</t>
  </si>
  <si>
    <t>Marcelo Zugaib</t>
  </si>
  <si>
    <t>Est Clin Expect-Obstetrícia-Novo Nordisk</t>
  </si>
  <si>
    <t>Est Clin M16-177 - Dermato - Abbvie</t>
  </si>
  <si>
    <t>Est Clin Registry - Neuro - Sanofi</t>
  </si>
  <si>
    <t>Est Clin Ptc124-Gd-041-Dmd-Neuro-Ptc</t>
  </si>
  <si>
    <t>Est Clin C25004 - Icr - Quintiles</t>
  </si>
  <si>
    <t>Est Clin Go39942-Ichc-Hemato-Covance</t>
  </si>
  <si>
    <t>Inventiv</t>
  </si>
  <si>
    <t>Est Clin 28431754Dia3018 - Icr - Janssen</t>
  </si>
  <si>
    <t>Est Clin 105.037 - Icr - Biomerieux</t>
  </si>
  <si>
    <t>Est Clin K-877-302-Endocrino-Quintiles</t>
  </si>
  <si>
    <t>GMP Orphan</t>
  </si>
  <si>
    <t>Est Clin Chelate - Neuro - Gmp Orphan</t>
  </si>
  <si>
    <t>Est Clin Cabl0001A2301-Hemato-Novartis</t>
  </si>
  <si>
    <t>Est Clin M15-554-Ichc-Reumato-Abbvie</t>
  </si>
  <si>
    <t>Clovis Artur Almeida Da Silva</t>
  </si>
  <si>
    <t>Est Clin Pfizer A3921165-Icr-Inventiv</t>
  </si>
  <si>
    <t>Viracta</t>
  </si>
  <si>
    <t>Est Clin 105.112 - Hemato - Viracta</t>
  </si>
  <si>
    <t>Takeda</t>
  </si>
  <si>
    <t>Est Clin Ndmm-5004-Ichc-Hemato-Takeda</t>
  </si>
  <si>
    <t>Luciana Parente Costa Seguro</t>
  </si>
  <si>
    <t>Est Clin 205646 - Ichc - Reumato - Gsk</t>
  </si>
  <si>
    <t>Amgen</t>
  </si>
  <si>
    <t>Est Clin 105.056 - Ichc - Hemato - Amgen</t>
  </si>
  <si>
    <t>Inc Research</t>
  </si>
  <si>
    <t>Est Clin I4V-Mc-Jain-Dermato-Eli Lilly</t>
  </si>
  <si>
    <t>Boston Cientific</t>
  </si>
  <si>
    <t>Est Clin 105.139- Ichc-Endoscopia-Boston</t>
  </si>
  <si>
    <t>Est Clin Chronos-4 - Ichc-Hemato - Bayer</t>
  </si>
  <si>
    <t>Claudia Pinto Marques Souza De Oliveira</t>
  </si>
  <si>
    <t>Est Clin Cljc242A2201J-Gastro-Novartis</t>
  </si>
  <si>
    <t>Est Clin A3921145 - Icr - Inventiv</t>
  </si>
  <si>
    <t>Est Clin Mn39159 - Ichc - Neuro - Roche</t>
  </si>
  <si>
    <t>Marco Kawamura Demange</t>
  </si>
  <si>
    <t>Est Clin 105.200 - Iot - Johnson</t>
  </si>
  <si>
    <t>Est Clin Obs15459-Ichc-Endocrino-Sanofi</t>
  </si>
  <si>
    <t>Est Clin Cetb115J2411-Hemato-Novartis</t>
  </si>
  <si>
    <t>José Otavio Costa Auler Junior</t>
  </si>
  <si>
    <t>Hcor</t>
  </si>
  <si>
    <t>Est Clin Basics-Ichc-Anestesiologia-Hcor</t>
  </si>
  <si>
    <t>Est Clin 105.252-Ichc-Gastro-Intercept</t>
  </si>
  <si>
    <t>Intercept</t>
  </si>
  <si>
    <t>Est Clin 105.303-Ichc-Gastro-Intercept</t>
  </si>
  <si>
    <t>Est Clin 105.313-Ichc-Gastro-Intercept</t>
  </si>
  <si>
    <t>Est Clin Gr40398-Ichc-Oftalmo-Roche</t>
  </si>
  <si>
    <t>Est Clin Lts14424 - Icr - Sanofi</t>
  </si>
  <si>
    <t>Est Clin Ex9536-4388-Endocrino-Nordisk</t>
  </si>
  <si>
    <t>Pedro Francisco Giavina-Bianchi Junior</t>
  </si>
  <si>
    <t>Est Clin D3250R00045-Imuno-Astrazeneca</t>
  </si>
  <si>
    <t>Est Clin Wn29922-Ichc-Neuro-Roche</t>
  </si>
  <si>
    <t>Thais Guimaraes</t>
  </si>
  <si>
    <t>Phc Pharma</t>
  </si>
  <si>
    <t>Est Clin 105.219-Ichc-Sccih-Phc Pharma</t>
  </si>
  <si>
    <t>Iqvia</t>
  </si>
  <si>
    <t>Est Clin Cogmax-Ichc-Gineco-Eurofarma</t>
  </si>
  <si>
    <t>Rosana Camara Agondi Leite</t>
  </si>
  <si>
    <t>Est Clin Cqge031C2302-Imuno-Novartis</t>
  </si>
  <si>
    <t>Bruno Gualano</t>
  </si>
  <si>
    <t>Nagase</t>
  </si>
  <si>
    <t>Est Clin 105.482-Ichc-Reumato-Nagase</t>
  </si>
  <si>
    <t>Est Clin Bp39859-Icr-Iqvia</t>
  </si>
  <si>
    <t>Kette Dualibi Ramos Valente</t>
  </si>
  <si>
    <t>Prati Donaduzzi</t>
  </si>
  <si>
    <t>Est Clin 105.497-Ipq-Prati Donaduzzi</t>
  </si>
  <si>
    <t>Regina Matsunaga Martins</t>
  </si>
  <si>
    <t>Ultragenyx</t>
  </si>
  <si>
    <t>Estclin Ux023-Cl401-Endocrino-Ultragenyx</t>
  </si>
  <si>
    <t>Est Clin Alxn1210-Pnh-Inc Research</t>
  </si>
  <si>
    <t>Gamida</t>
  </si>
  <si>
    <t>Est Clin 105.398-Ichc-Hemato-Gamida</t>
  </si>
  <si>
    <t xml:space="preserve">Pharmaceutical Research </t>
  </si>
  <si>
    <t>Est Clin 105.456 - Hemato-Pharmaceutical</t>
  </si>
  <si>
    <t>Est Clin Cseg101A2301- Hemato - Novartis</t>
  </si>
  <si>
    <t>Baxalta</t>
  </si>
  <si>
    <t>Est Clin 105.469 - Hemato - Baxalta</t>
  </si>
  <si>
    <t>Est Clin 105.405 - Icr - Gamida</t>
  </si>
  <si>
    <t>Est Clin Bn40703-Icr-Roche</t>
  </si>
  <si>
    <t>Helena Paula Brentani</t>
  </si>
  <si>
    <t>Est Clin Cl3-95008-001-Ipq-Servier</t>
  </si>
  <si>
    <t>Est Clin Cl3-95008-002-Ipq-Servier</t>
  </si>
  <si>
    <t>Onconova</t>
  </si>
  <si>
    <t>Est Clin 04-30 - Ichc-Hemato-Onconova</t>
  </si>
  <si>
    <t>Est Clin 021FSGS16010-ICHC-Nefro Iqvia</t>
  </si>
  <si>
    <t>Est Clin ML41255-ICHC-Neuro-Iqvia</t>
  </si>
  <si>
    <t>Tânia Aparecida Sartori Sanchez Bachega</t>
  </si>
  <si>
    <t>Millendo</t>
  </si>
  <si>
    <t>Est Clin ATR-101-202-Endocrino-Millendo</t>
  </si>
  <si>
    <t>Est Clin 20187300-Ichc-Hemato-Amgen</t>
  </si>
  <si>
    <t>Anna Sara Shafferman Levin</t>
  </si>
  <si>
    <t>Est Clin 73763989Hpb2001-Ichc-Mi-Janssen</t>
  </si>
  <si>
    <t>Sarepta</t>
  </si>
  <si>
    <t>Est Clin 20187301-Ichc-Hemato-Amgen</t>
  </si>
  <si>
    <t>Est Clin Cseg101Abr02-Hemato-Novartis</t>
  </si>
  <si>
    <t>Berenice Bilharinho De Mendonca</t>
  </si>
  <si>
    <t>Est Clin Clci699C2X01B-Ichc-Endoc.Novart</t>
  </si>
  <si>
    <t>Est Clin 4658-407 - Icr - Ppd</t>
  </si>
  <si>
    <t>Est Clin I8F-Mc-Gpgn-Endocrino-Eli Lilly</t>
  </si>
  <si>
    <t>Est Clin Abx464-401-Ichc-Imuno-Parexel</t>
  </si>
  <si>
    <t>Est Clin 214094-Ichc-Imunologia-Gsk</t>
  </si>
  <si>
    <t>Est Clin Vac89220Hpx3002-Imunol.-Janssen</t>
  </si>
  <si>
    <t>Est Clin V503-049-Ichc-Imunologia-Merck</t>
  </si>
  <si>
    <t>Est Clin Measure-Ad-Ichc-Dermato-Abbvie</t>
  </si>
  <si>
    <t>Est Clin Cljn452D12201C-Gastro-Novartis</t>
  </si>
  <si>
    <t>Karina Lucio de Medeiros Bastos</t>
  </si>
  <si>
    <t xml:space="preserve">Sanofi </t>
  </si>
  <si>
    <t>Est Clin Pir16183-Asmd-Icr-Sanofi</t>
  </si>
  <si>
    <t>Ricardo Vieira Carlos</t>
  </si>
  <si>
    <t>Est Clin Mk-8616-169-Icr-Merck</t>
  </si>
  <si>
    <t>Est Clin Ace-Cl-311-Ichc-Hemato-Acerta</t>
  </si>
  <si>
    <t>Est Clin Ccfz533A2201-Ichc-Uro-Novartis</t>
  </si>
  <si>
    <t>Est Clin I8F-Mcgphk-Ichc-Indocr.Eli Lily</t>
  </si>
  <si>
    <t>Iss/Gsk 213106 - Ichc - Reumato - Gsk</t>
  </si>
  <si>
    <t>Thiago Junqueira Avelino da Silva</t>
  </si>
  <si>
    <t>Est Clin Pr16586-3301902-La-Geriat-Merck</t>
  </si>
  <si>
    <t>Est Clin 105.892 - Ichc - Libbs</t>
  </si>
  <si>
    <t>Est Clin Cmbg453B12301-Hemato-Novartis</t>
  </si>
  <si>
    <t>Est Clin Cseg101A2203-Hemato-Novartis</t>
  </si>
  <si>
    <t>SALDO do VALOR REPASSADO em 31/12/2020</t>
  </si>
  <si>
    <t>Total dos Estudos Clínicos no HC FMUSP em Dezembro - 2020</t>
  </si>
  <si>
    <t>Estudos Clínicos Ativos Posição em 31 de dezembro de 2020</t>
  </si>
  <si>
    <t>Est Clin Cain457Q12301-Nefro-Novartis</t>
  </si>
  <si>
    <t>Marcello Mihailenko Chaves Magri</t>
  </si>
  <si>
    <t>Fundação Zerbini</t>
  </si>
  <si>
    <t>Attacc - Ichc - Mi - Zerbini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</si>
</sst>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#,##0.00_ ;[Red]\-#,##0.00\ 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Verdana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166" fontId="60" fillId="0" borderId="0" applyFont="0" applyFill="0" applyBorder="0" applyAlignment="0" applyProtection="0"/>
    <xf numFmtId="164" fontId="65" fillId="0" borderId="0" applyFont="0" applyFill="0" applyBorder="0" applyAlignment="0" applyProtection="0"/>
    <xf numFmtId="0" fontId="63" fillId="0" borderId="0"/>
    <xf numFmtId="0" fontId="65" fillId="0" borderId="0"/>
    <xf numFmtId="0" fontId="5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7" fillId="0" borderId="0"/>
    <xf numFmtId="165" fontId="5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56" fillId="0" borderId="0"/>
    <xf numFmtId="0" fontId="55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43" fontId="57" fillId="0" borderId="0" applyFont="0" applyFill="0" applyBorder="0" applyAlignment="0" applyProtection="0"/>
    <xf numFmtId="0" fontId="72" fillId="0" borderId="0"/>
    <xf numFmtId="0" fontId="36" fillId="0" borderId="0"/>
    <xf numFmtId="0" fontId="57" fillId="0" borderId="0"/>
    <xf numFmtId="0" fontId="35" fillId="0" borderId="0"/>
    <xf numFmtId="0" fontId="35" fillId="0" borderId="0"/>
    <xf numFmtId="0" fontId="34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5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165" fontId="57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62" fillId="0" borderId="0" xfId="18" applyFont="1" applyAlignment="1">
      <alignment horizontal="center" vertical="center"/>
    </xf>
    <xf numFmtId="4" fontId="62" fillId="0" borderId="0" xfId="18" applyNumberFormat="1" applyFont="1" applyAlignment="1">
      <alignment horizontal="right" vertical="center"/>
    </xf>
    <xf numFmtId="4" fontId="66" fillId="2" borderId="1" xfId="19" applyNumberFormat="1" applyFont="1" applyFill="1" applyBorder="1" applyAlignment="1">
      <alignment horizontal="center" vertical="center" wrapText="1"/>
    </xf>
    <xf numFmtId="0" fontId="70" fillId="0" borderId="0" xfId="5" applyFont="1"/>
    <xf numFmtId="49" fontId="66" fillId="2" borderId="1" xfId="18" applyNumberFormat="1" applyFont="1" applyFill="1" applyBorder="1" applyAlignment="1">
      <alignment horizontal="center" vertical="center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vertical="center"/>
    </xf>
    <xf numFmtId="0" fontId="64" fillId="0" borderId="0" xfId="5" applyFont="1" applyAlignment="1">
      <alignment vertical="center"/>
    </xf>
    <xf numFmtId="0" fontId="70" fillId="0" borderId="3" xfId="5" applyFont="1" applyBorder="1" applyAlignment="1">
      <alignment vertical="center"/>
    </xf>
    <xf numFmtId="0" fontId="61" fillId="0" borderId="2" xfId="18" applyFont="1" applyBorder="1" applyAlignment="1">
      <alignment horizontal="center" vertical="center"/>
    </xf>
    <xf numFmtId="0" fontId="64" fillId="0" borderId="3" xfId="5" applyFont="1" applyBorder="1" applyAlignment="1">
      <alignment horizontal="center" vertical="center"/>
    </xf>
    <xf numFmtId="0" fontId="64" fillId="0" borderId="3" xfId="5" applyFont="1" applyBorder="1" applyAlignment="1">
      <alignment vertical="center"/>
    </xf>
    <xf numFmtId="0" fontId="64" fillId="0" borderId="0" xfId="5" applyFont="1"/>
    <xf numFmtId="0" fontId="57" fillId="0" borderId="0" xfId="5"/>
    <xf numFmtId="4" fontId="66" fillId="3" borderId="1" xfId="22" applyNumberFormat="1" applyFont="1" applyFill="1" applyBorder="1" applyAlignment="1">
      <alignment horizontal="center" vertical="center"/>
    </xf>
    <xf numFmtId="167" fontId="57" fillId="0" borderId="0" xfId="5" applyNumberFormat="1"/>
    <xf numFmtId="0" fontId="69" fillId="0" borderId="3" xfId="5" applyFont="1" applyBorder="1" applyAlignment="1">
      <alignment horizontal="center" vertical="center"/>
    </xf>
    <xf numFmtId="4" fontId="61" fillId="4" borderId="1" xfId="18" applyNumberFormat="1" applyFont="1" applyFill="1" applyBorder="1" applyAlignment="1">
      <alignment vertical="center" wrapText="1"/>
    </xf>
    <xf numFmtId="4" fontId="66" fillId="2" borderId="1" xfId="22" applyNumberFormat="1" applyFont="1" applyFill="1" applyBorder="1" applyAlignment="1">
      <alignment horizontal="center" vertical="center"/>
    </xf>
    <xf numFmtId="1" fontId="61" fillId="4" borderId="1" xfId="18" applyNumberFormat="1" applyFont="1" applyFill="1" applyBorder="1" applyAlignment="1">
      <alignment horizontal="center" vertical="center"/>
    </xf>
    <xf numFmtId="0" fontId="70" fillId="0" borderId="0" xfId="5" applyFont="1" applyAlignment="1">
      <alignment vertical="center"/>
    </xf>
    <xf numFmtId="0" fontId="57" fillId="0" borderId="0" xfId="5" applyAlignment="1">
      <alignment vertical="center"/>
    </xf>
    <xf numFmtId="0" fontId="57" fillId="0" borderId="0" xfId="5" applyAlignment="1">
      <alignment horizontal="center"/>
    </xf>
    <xf numFmtId="0" fontId="57" fillId="0" borderId="0" xfId="5" applyAlignment="1">
      <alignment wrapText="1"/>
    </xf>
    <xf numFmtId="0" fontId="61" fillId="0" borderId="0" xfId="18" applyFont="1" applyAlignment="1">
      <alignment vertical="center"/>
    </xf>
    <xf numFmtId="0" fontId="59" fillId="0" borderId="0" xfId="18" applyFont="1" applyAlignment="1">
      <alignment vertical="center"/>
    </xf>
    <xf numFmtId="0" fontId="73" fillId="0" borderId="0" xfId="18" applyFont="1" applyAlignment="1">
      <alignment horizontal="center" vertical="center"/>
    </xf>
    <xf numFmtId="0" fontId="66" fillId="2" borderId="1" xfId="18" applyFont="1" applyFill="1" applyBorder="1" applyAlignment="1">
      <alignment horizontal="center" vertical="center"/>
    </xf>
    <xf numFmtId="0" fontId="62" fillId="0" borderId="0" xfId="5" applyFont="1" applyAlignment="1">
      <alignment horizontal="center"/>
    </xf>
    <xf numFmtId="0" fontId="62" fillId="0" borderId="0" xfId="5" applyFont="1"/>
    <xf numFmtId="4" fontId="57" fillId="0" borderId="0" xfId="5" applyNumberFormat="1"/>
    <xf numFmtId="49" fontId="62" fillId="0" borderId="0" xfId="18" applyNumberFormat="1" applyFont="1" applyAlignment="1">
      <alignment horizontal="left" vertical="center"/>
    </xf>
    <xf numFmtId="167" fontId="64" fillId="0" borderId="0" xfId="5" applyNumberFormat="1" applyFont="1"/>
    <xf numFmtId="167" fontId="73" fillId="0" borderId="0" xfId="18" applyNumberFormat="1" applyFont="1" applyAlignment="1">
      <alignment horizontal="center" vertical="center"/>
    </xf>
    <xf numFmtId="167" fontId="61" fillId="0" borderId="0" xfId="18" applyNumberFormat="1" applyFont="1" applyAlignment="1">
      <alignment horizontal="center" vertical="center"/>
    </xf>
    <xf numFmtId="167" fontId="59" fillId="0" borderId="0" xfId="18" applyNumberFormat="1" applyFont="1" applyAlignment="1">
      <alignment vertical="center"/>
    </xf>
    <xf numFmtId="0" fontId="58" fillId="0" borderId="0" xfId="5" applyFont="1"/>
    <xf numFmtId="0" fontId="64" fillId="0" borderId="4" xfId="5" applyFont="1" applyBorder="1" applyAlignment="1">
      <alignment horizontal="center" vertical="center"/>
    </xf>
    <xf numFmtId="4" fontId="64" fillId="0" borderId="3" xfId="58" applyNumberFormat="1" applyFont="1" applyFill="1" applyBorder="1" applyAlignment="1">
      <alignment horizontal="right" vertical="center"/>
    </xf>
    <xf numFmtId="167" fontId="70" fillId="0" borderId="3" xfId="58" applyNumberFormat="1" applyFont="1" applyFill="1" applyBorder="1" applyAlignment="1">
      <alignment horizontal="right" vertical="center"/>
    </xf>
    <xf numFmtId="4" fontId="64" fillId="0" borderId="0" xfId="58" applyNumberFormat="1" applyFont="1" applyFill="1" applyBorder="1" applyAlignment="1">
      <alignment horizontal="right" vertical="center"/>
    </xf>
    <xf numFmtId="167" fontId="70" fillId="0" borderId="0" xfId="58" applyNumberFormat="1" applyFont="1" applyFill="1" applyBorder="1" applyAlignment="1">
      <alignment horizontal="right" vertical="center"/>
    </xf>
    <xf numFmtId="0" fontId="61" fillId="0" borderId="0" xfId="18" applyFont="1" applyAlignment="1">
      <alignment horizontal="center" vertical="center"/>
    </xf>
    <xf numFmtId="0" fontId="1" fillId="0" borderId="0" xfId="123" applyAlignment="1">
      <alignment wrapText="1"/>
    </xf>
    <xf numFmtId="0" fontId="71" fillId="0" borderId="0" xfId="5" applyFont="1" applyAlignment="1">
      <alignment vertical="center"/>
    </xf>
    <xf numFmtId="0" fontId="70" fillId="0" borderId="6" xfId="5" applyFont="1" applyBorder="1" applyAlignment="1">
      <alignment vertical="center"/>
    </xf>
    <xf numFmtId="0" fontId="61" fillId="0" borderId="0" xfId="18" applyFont="1" applyAlignment="1">
      <alignment horizontal="center" vertical="center"/>
    </xf>
    <xf numFmtId="0" fontId="61" fillId="0" borderId="0" xfId="5" applyFont="1" applyAlignment="1">
      <alignment horizontal="center" vertical="center"/>
    </xf>
    <xf numFmtId="49" fontId="61" fillId="4" borderId="7" xfId="18" applyNumberFormat="1" applyFont="1" applyFill="1" applyBorder="1" applyAlignment="1">
      <alignment horizontal="left" vertical="center" wrapText="1"/>
    </xf>
    <xf numFmtId="49" fontId="61" fillId="4" borderId="8" xfId="18" applyNumberFormat="1" applyFont="1" applyFill="1" applyBorder="1" applyAlignment="1">
      <alignment horizontal="left" vertical="center" wrapText="1"/>
    </xf>
    <xf numFmtId="49" fontId="61" fillId="4" borderId="5" xfId="18" applyNumberFormat="1" applyFont="1" applyFill="1" applyBorder="1" applyAlignment="1">
      <alignment horizontal="left" vertical="center" wrapText="1"/>
    </xf>
  </cellXfs>
  <cellStyles count="124">
    <cellStyle name="Euro" xfId="1" xr:uid="{00000000-0005-0000-0000-000000000000}"/>
    <cellStyle name="Moeda 2" xfId="2" xr:uid="{00000000-0005-0000-0000-000001000000}"/>
    <cellStyle name="Normal" xfId="0" builtinId="0"/>
    <cellStyle name="Normal 10" xfId="66" xr:uid="{00000000-0005-0000-0000-000003000000}"/>
    <cellStyle name="Normal 10 2" xfId="96" xr:uid="{00000000-0005-0000-0000-000004000000}"/>
    <cellStyle name="Normal 2" xfId="3" xr:uid="{00000000-0005-0000-0000-000005000000}"/>
    <cellStyle name="Normal 2 10" xfId="4" xr:uid="{00000000-0005-0000-0000-000006000000}"/>
    <cellStyle name="Normal 2 11" xfId="5" xr:uid="{00000000-0005-0000-0000-000007000000}"/>
    <cellStyle name="Normal 2 2" xfId="6" xr:uid="{00000000-0005-0000-0000-000008000000}"/>
    <cellStyle name="Normal 2 3" xfId="7" xr:uid="{00000000-0005-0000-0000-000009000000}"/>
    <cellStyle name="Normal 2 4" xfId="8" xr:uid="{00000000-0005-0000-0000-00000A000000}"/>
    <cellStyle name="Normal 2 5" xfId="9" xr:uid="{00000000-0005-0000-0000-00000B000000}"/>
    <cellStyle name="Normal 2 6" xfId="10" xr:uid="{00000000-0005-0000-0000-00000C000000}"/>
    <cellStyle name="Normal 2 7" xfId="11" xr:uid="{00000000-0005-0000-0000-00000D000000}"/>
    <cellStyle name="Normal 2 8" xfId="12" xr:uid="{00000000-0005-0000-0000-00000E000000}"/>
    <cellStyle name="Normal 2 9" xfId="13" xr:uid="{00000000-0005-0000-0000-00000F000000}"/>
    <cellStyle name="Normal 3" xfId="14" xr:uid="{00000000-0005-0000-0000-000010000000}"/>
    <cellStyle name="Normal 4" xfId="15" xr:uid="{00000000-0005-0000-0000-000011000000}"/>
    <cellStyle name="Normal 5" xfId="16" xr:uid="{00000000-0005-0000-0000-000012000000}"/>
    <cellStyle name="Normal 6" xfId="17" xr:uid="{00000000-0005-0000-0000-000013000000}"/>
    <cellStyle name="Normal 7" xfId="27" xr:uid="{00000000-0005-0000-0000-000014000000}"/>
    <cellStyle name="Normal 7 2" xfId="28" xr:uid="{00000000-0005-0000-0000-000015000000}"/>
    <cellStyle name="Normal 7 2 2" xfId="29" xr:uid="{00000000-0005-0000-0000-000016000000}"/>
    <cellStyle name="Normal 7 2 2 2" xfId="31" xr:uid="{00000000-0005-0000-0000-000017000000}"/>
    <cellStyle name="Normal 7 2 2 2 2" xfId="33" xr:uid="{00000000-0005-0000-0000-000018000000}"/>
    <cellStyle name="Normal 7 2 2 2 2 2" xfId="35" xr:uid="{00000000-0005-0000-0000-000019000000}"/>
    <cellStyle name="Normal 7 2 2 2 2 2 2" xfId="38" xr:uid="{00000000-0005-0000-0000-00001A000000}"/>
    <cellStyle name="Normal 7 2 2 2 2 2 2 2" xfId="41" xr:uid="{00000000-0005-0000-0000-00001B000000}"/>
    <cellStyle name="Normal 7 2 2 2 2 2 2 2 2" xfId="43" xr:uid="{00000000-0005-0000-0000-00001C000000}"/>
    <cellStyle name="Normal 7 2 2 2 2 2 2 2 2 2" xfId="45" xr:uid="{00000000-0005-0000-0000-00001D000000}"/>
    <cellStyle name="Normal 7 2 2 2 2 2 2 2 2 2 2" xfId="47" xr:uid="{00000000-0005-0000-0000-00001E000000}"/>
    <cellStyle name="Normal 7 2 2 2 2 2 2 2 2 2 2 2" xfId="90" xr:uid="{00000000-0005-0000-0000-00001F000000}"/>
    <cellStyle name="Normal 7 2 2 2 2 2 2 2 2 2 3" xfId="49" xr:uid="{00000000-0005-0000-0000-000020000000}"/>
    <cellStyle name="Normal 7 2 2 2 2 2 2 2 2 2 3 2" xfId="50" xr:uid="{00000000-0005-0000-0000-000021000000}"/>
    <cellStyle name="Normal 7 2 2 2 2 2 2 2 2 2 3 2 2" xfId="51" xr:uid="{00000000-0005-0000-0000-000022000000}"/>
    <cellStyle name="Normal 7 2 2 2 2 2 2 2 2 2 3 2 2 2" xfId="52" xr:uid="{00000000-0005-0000-0000-000023000000}"/>
    <cellStyle name="Normal 7 2 2 2 2 2 2 2 2 2 3 2 2 2 2" xfId="92" xr:uid="{00000000-0005-0000-0000-000024000000}"/>
    <cellStyle name="Normal 7 2 2 2 2 2 2 2 2 2 3 2 2 3" xfId="53" xr:uid="{00000000-0005-0000-0000-000025000000}"/>
    <cellStyle name="Normal 7 2 2 2 2 2 2 2 2 2 3 2 2 3 2" xfId="54" xr:uid="{00000000-0005-0000-0000-000026000000}"/>
    <cellStyle name="Normal 7 2 2 2 2 2 2 2 2 2 3 2 2 3 2 2" xfId="55" xr:uid="{00000000-0005-0000-0000-000027000000}"/>
    <cellStyle name="Normal 7 2 2 2 2 2 2 2 2 2 3 2 2 3 2 2 2" xfId="56" xr:uid="{00000000-0005-0000-0000-000028000000}"/>
    <cellStyle name="Normal 7 2 2 2 2 2 2 2 2 2 3 2 2 3 2 2 2 2" xfId="57" xr:uid="{00000000-0005-0000-0000-000029000000}"/>
    <cellStyle name="Normal 7 2 2 2 2 2 2 2 2 2 3 2 2 3 2 2 2 2 2" xfId="60" xr:uid="{00000000-0005-0000-0000-00002A000000}"/>
    <cellStyle name="Normal 7 2 2 2 2 2 2 2 2 2 3 2 2 3 2 2 2 2 2 2" xfId="63" xr:uid="{00000000-0005-0000-0000-00002B000000}"/>
    <cellStyle name="Normal 7 2 2 2 2 2 2 2 2 2 3 2 2 3 2 2 2 2 2 2 2" xfId="64" xr:uid="{00000000-0005-0000-0000-00002C000000}"/>
    <cellStyle name="Normal 7 2 2 2 2 2 2 2 2 2 3 2 2 3 2 2 2 2 2 2 2 2" xfId="67" xr:uid="{00000000-0005-0000-0000-00002D000000}"/>
    <cellStyle name="Normal 7 2 2 2 2 2 2 2 2 2 3 2 2 3 2 2 2 2 2 2 2 2 2" xfId="68" xr:uid="{00000000-0005-0000-0000-00002E000000}"/>
    <cellStyle name="Normal 7 2 2 2 2 2 2 2 2 2 3 2 2 3 2 2 2 2 2 2 2 2 2 2" xfId="69" xr:uid="{00000000-0005-0000-0000-00002F000000}"/>
    <cellStyle name="Normal 7 2 2 2 2 2 2 2 2 2 3 2 2 3 2 2 2 2 2 2 2 2 2 2 2" xfId="70" xr:uid="{00000000-0005-0000-0000-000030000000}"/>
    <cellStyle name="Normal 7 2 2 2 2 2 2 2 2 2 3 2 2 3 2 2 2 2 2 2 2 2 2 2 2 2" xfId="71" xr:uid="{00000000-0005-0000-0000-000031000000}"/>
    <cellStyle name="Normal 7 2 2 2 2 2 2 2 2 2 3 2 2 3 2 2 2 2 2 2 2 2 2 2 2 2 2" xfId="72" xr:uid="{00000000-0005-0000-0000-000032000000}"/>
    <cellStyle name="Normal 7 2 2 2 2 2 2 2 2 2 3 2 2 3 2 2 2 2 2 2 2 2 2 2 2 2 2 2" xfId="97" xr:uid="{00000000-0005-0000-0000-000033000000}"/>
    <cellStyle name="Normal 7 2 2 2 2 2 2 2 2 2 3 2 2 3 2 2 2 2 2 2 2 2 2 2 2 2 2 2 2" xfId="98" xr:uid="{00000000-0005-0000-0000-000034000000}"/>
    <cellStyle name="Normal 7 2 2 2 2 2 2 2 2 2 3 2 2 3 2 2 2 2 2 2 2 2 2 2 2 2 2 2 2 2" xfId="99" xr:uid="{00000000-0005-0000-0000-000035000000}"/>
    <cellStyle name="Normal 7 2 2 2 2 2 2 2 2 2 3 2 2 3 2 2 2 2 2 2 2 2 2 2 2 2 2 2 2 2 2" xfId="100" xr:uid="{00000000-0005-0000-0000-000036000000}"/>
    <cellStyle name="Normal 7 2 2 2 2 2 2 2 2 2 3 2 2 3 2 2 2 2 2 2 2 2 2 2 2 2 2 2 2 2 2 2" xfId="101" xr:uid="{00000000-0005-0000-0000-000037000000}"/>
    <cellStyle name="Normal 7 2 2 2 2 2 2 2 2 2 3 2 2 3 2 2 2 2 2 2 2 2 2 2 2 2 2 2 2 2 2 2 2" xfId="103" xr:uid="{00000000-0005-0000-0000-000038000000}"/>
    <cellStyle name="Normal 7 2 2 2 2 2 2 2 2 2 3 2 2 3 2 2 2 2 2 2 2 2 2 2 2 2 2 2 2 2 2 2 3" xfId="104" xr:uid="{00000000-0005-0000-0000-000039000000}"/>
    <cellStyle name="Normal 7 2 2 2 2 2 2 2 2 2 3 2 2 3 2 2 2 2 2 2 2 2 2 2 2 2 2 2 2 2 2 2 3 2" xfId="105" xr:uid="{00000000-0005-0000-0000-00003A000000}"/>
    <cellStyle name="Normal 7 2 2 2 2 2 2 2 2 2 3 2 2 3 2 2 2 2 2 2 2 2 2 2 2 2 2 2 2 2 2 2 3 2 2" xfId="106" xr:uid="{00000000-0005-0000-0000-00003B000000}"/>
    <cellStyle name="Normal 7 2 2 2 2 2 2 2 2 2 3 2 2 3 2 2 2 2 2 2 2 2 2 2 2 2 2 2 2 2 2 2 3 2 2 2" xfId="107" xr:uid="{00000000-0005-0000-0000-00003C000000}"/>
    <cellStyle name="Normal 7 2 2 2 2 2 2 2 2 2 3 2 2 3 2 2 2 2 2 2 2 2 2 2 2 2 2 2 2 2 2 2 3 2 2 3" xfId="108" xr:uid="{00000000-0005-0000-0000-00003D000000}"/>
    <cellStyle name="Normal 7 2 2 2 2 2 2 2 2 2 3 2 2 3 2 2 2 2 2 2 2 2 2 2 2 2 2 2 2 2 2 2 3 2 2 3 2" xfId="109" xr:uid="{00000000-0005-0000-0000-00003E000000}"/>
    <cellStyle name="Normal 7 2 2 2 2 2 2 2 2 2 3 2 2 3 2 2 2 2 2 2 2 2 2 2 2 2 2 2 2 2 2 2 3 2 2 3 2 2" xfId="110" xr:uid="{00000000-0005-0000-0000-00003F000000}"/>
    <cellStyle name="Normal 7 2 2 2 2 2 2 2 2 2 3 2 2 3 2 2 2 2 2 2 2 2 2 2 2 2 2 2 2 2 2 2 3 2 2 3 2 2 2" xfId="111" xr:uid="{00000000-0005-0000-0000-000040000000}"/>
    <cellStyle name="Normal 7 2 2 2 2 2 2 2 2 2 3 2 2 3 2 2 2 2 2 2 2 2 2 2 2 2 2 2 2 2 2 2 3 2 2 3 2 2 2 2" xfId="112" xr:uid="{00000000-0005-0000-0000-000041000000}"/>
    <cellStyle name="Normal 7 2 2 2 2 2 2 2 2 2 3 2 2 3 2 2 2 2 2 2 2 2 2 2 2 2 2 2 2 2 2 2 3 2 2 3 2 2 2 2 2" xfId="113" xr:uid="{00000000-0005-0000-0000-000042000000}"/>
    <cellStyle name="Normal 7 2 2 2 2 2 2 2 2 2 3 2 2 3 2 2 2 2 2 2 2 2 2 2 2 2 2 2 2 2 2 2 3 2 2 3 2 2 2 2 2 2" xfId="114" xr:uid="{00000000-0005-0000-0000-000043000000}"/>
    <cellStyle name="Normal 7 2 2 2 2 2 2 2 2 2 3 2 2 3 2 2 2 2 2 2 2 2 2 2 2 2 2 2 2 2 2 2 3 2 2 3 2 2 2 2 2 2 2" xfId="115" xr:uid="{00000000-0005-0000-0000-000044000000}"/>
    <cellStyle name="Normal 7 2 2 2 2 2 2 2 2 2 3 2 2 3 2 2 2 2 2 2 2 2 2 2 2 2 2 2 2 2 2 2 3 2 2 3 2 2 2 2 2 2 2 2" xfId="116" xr:uid="{00000000-0005-0000-0000-000045000000}"/>
    <cellStyle name="Normal 7 2 2 2 2 2 2 2 2 2 3 2 2 3 2 2 2 2 2 2 2 2 2 2 2 2 2 2 2 2 2 2 3 2 2 3 2 2 2 2 2 2 2 2 2" xfId="117" xr:uid="{00000000-0005-0000-0000-000046000000}"/>
    <cellStyle name="Normal 7 2 2 2 2 2 2 2 2 2 3 2 2 3 2 2 2 2 2 2 2 2 2 2 2 2 2 2 2 2 2 2 3 2 2 3 2 2 2 2 2 2 2 2 2 2" xfId="118" xr:uid="{00000000-0005-0000-0000-000047000000}"/>
    <cellStyle name="Normal 7 2 2 2 2 2 2 2 2 2 3 2 2 3 2 2 2 2 2 2 2 2 2 2 2 2 2 2 2 2 2 2 3 2 2 3 2 2 2 2 2 2 2 2 2 2 2" xfId="119" xr:uid="{376BC8EF-E365-42A4-B9ED-7FE2462834BD}"/>
    <cellStyle name="Normal 7 2 2 2 2 2 2 2 2 2 3 2 2 3 2 2 2 2 2 2 2 2 2 2 2 2 2 2 2 2 2 2 3 2 2 3 2 2 2 2 2 2 2 2 2 2 2 2" xfId="120" xr:uid="{84E81E11-E34E-4131-84F4-AB4DEBCC900B}"/>
    <cellStyle name="Normal 7 2 2 2 2 2 2 2 2 2 3 2 2 3 2 2 2 2 2 2 2 2 2 2 2 2 2 2 2 2 2 2 3 2 2 3 2 2 2 2 2 2 2 2 2 2 2 2 2" xfId="121" xr:uid="{14C0309C-5C80-46A2-B0C5-025359CEDF5C}"/>
    <cellStyle name="Normal 7 2 2 2 2 2 2 2 2 2 3 2 2 3 2 2 2 2 2 2 2 2 2 2 2 2 2 2 2 2 2 2 3 2 2 3 2 2 2 2 2 2 2 2 2 2 2 2 2 2" xfId="122" xr:uid="{1F29366F-38AC-41EF-85E5-4F1B924933A8}"/>
    <cellStyle name="Normal 7 2 2 2 2 2 2 2 2 2 3 2 2 3 2 2 2 2 2 2 2 2 2 2 2 2 2 2 2 2 2 2 3 2 2 3 2 2 2 2 2 2 2 2 2 2 2 2 2 2 2" xfId="123" xr:uid="{9DFCD6DA-A842-4039-919E-546E0444A346}"/>
    <cellStyle name="Normal 8" xfId="59" xr:uid="{00000000-0005-0000-0000-000048000000}"/>
    <cellStyle name="Normal 8 2" xfId="61" xr:uid="{00000000-0005-0000-0000-000049000000}"/>
    <cellStyle name="Normal 9" xfId="62" xr:uid="{00000000-0005-0000-0000-00004A000000}"/>
    <cellStyle name="Normal 9 2" xfId="94" xr:uid="{00000000-0005-0000-0000-00004B000000}"/>
    <cellStyle name="Normal_Est Clinicos 31000 (com entradas e saidas) REVISÃO FINAL 2 2" xfId="18" xr:uid="{00000000-0005-0000-0000-00004D000000}"/>
    <cellStyle name="Separador de milhares 2" xfId="20" xr:uid="{00000000-0005-0000-0000-00004F000000}"/>
    <cellStyle name="Separador de milhares 2 2" xfId="21" xr:uid="{00000000-0005-0000-0000-000050000000}"/>
    <cellStyle name="Separador de milhares 2 2 2" xfId="22" xr:uid="{00000000-0005-0000-0000-000051000000}"/>
    <cellStyle name="Separador de milhares 2 2 2 2" xfId="75" xr:uid="{00000000-0005-0000-0000-000052000000}"/>
    <cellStyle name="Separador de milhares 2 2 3" xfId="74" xr:uid="{00000000-0005-0000-0000-000053000000}"/>
    <cellStyle name="Separador de milhares 2 3" xfId="73" xr:uid="{00000000-0005-0000-0000-000054000000}"/>
    <cellStyle name="Separador de milhares 3" xfId="23" xr:uid="{00000000-0005-0000-0000-000055000000}"/>
    <cellStyle name="Separador de milhares 3 2" xfId="24" xr:uid="{00000000-0005-0000-0000-000056000000}"/>
    <cellStyle name="Separador de milhares 3 2 2" xfId="25" xr:uid="{00000000-0005-0000-0000-000057000000}"/>
    <cellStyle name="Separador de milhares 3 2 2 2" xfId="78" xr:uid="{00000000-0005-0000-0000-000058000000}"/>
    <cellStyle name="Separador de milhares 3 2 3" xfId="77" xr:uid="{00000000-0005-0000-0000-000059000000}"/>
    <cellStyle name="Separador de milhares 3 3" xfId="76" xr:uid="{00000000-0005-0000-0000-00005A000000}"/>
    <cellStyle name="Separador de milhares 4" xfId="26" xr:uid="{00000000-0005-0000-0000-00005B000000}"/>
    <cellStyle name="Separador de milhares 4 2" xfId="79" xr:uid="{00000000-0005-0000-0000-00005C000000}"/>
    <cellStyle name="Separador de milhares 5" xfId="30" xr:uid="{00000000-0005-0000-0000-00005D000000}"/>
    <cellStyle name="Separador de milhares 5 2" xfId="32" xr:uid="{00000000-0005-0000-0000-00005E000000}"/>
    <cellStyle name="Separador de milhares 5 2 2" xfId="34" xr:uid="{00000000-0005-0000-0000-00005F000000}"/>
    <cellStyle name="Separador de milhares 5 2 2 2" xfId="37" xr:uid="{00000000-0005-0000-0000-000060000000}"/>
    <cellStyle name="Separador de milhares 5 2 2 2 2" xfId="39" xr:uid="{00000000-0005-0000-0000-000061000000}"/>
    <cellStyle name="Separador de milhares 5 2 2 2 2 2" xfId="42" xr:uid="{00000000-0005-0000-0000-000062000000}"/>
    <cellStyle name="Separador de milhares 5 2 2 2 2 2 2" xfId="44" xr:uid="{00000000-0005-0000-0000-000063000000}"/>
    <cellStyle name="Separador de milhares 5 2 2 2 2 2 2 2" xfId="46" xr:uid="{00000000-0005-0000-0000-000064000000}"/>
    <cellStyle name="Separador de milhares 5 2 2 2 2 2 2 2 2" xfId="48" xr:uid="{00000000-0005-0000-0000-000065000000}"/>
    <cellStyle name="Separador de milhares 5 2 2 2 2 2 2 2 2 2" xfId="91" xr:uid="{00000000-0005-0000-0000-000066000000}"/>
    <cellStyle name="Separador de milhares 5 2 2 2 2 2 2 2 3" xfId="89" xr:uid="{00000000-0005-0000-0000-000067000000}"/>
    <cellStyle name="Separador de milhares 5 2 2 2 2 2 2 3" xfId="88" xr:uid="{00000000-0005-0000-0000-000068000000}"/>
    <cellStyle name="Separador de milhares 5 2 2 2 2 2 3" xfId="87" xr:uid="{00000000-0005-0000-0000-000069000000}"/>
    <cellStyle name="Separador de milhares 5 2 2 2 2 3" xfId="85" xr:uid="{00000000-0005-0000-0000-00006A000000}"/>
    <cellStyle name="Separador de milhares 5 2 2 2 3" xfId="84" xr:uid="{00000000-0005-0000-0000-00006B000000}"/>
    <cellStyle name="Separador de milhares 5 2 2 3" xfId="82" xr:uid="{00000000-0005-0000-0000-00006C000000}"/>
    <cellStyle name="Separador de milhares 5 2 3" xfId="81" xr:uid="{00000000-0005-0000-0000-00006D000000}"/>
    <cellStyle name="Separador de milhares 5 3" xfId="80" xr:uid="{00000000-0005-0000-0000-00006E000000}"/>
    <cellStyle name="Separador de milhares 6" xfId="36" xr:uid="{00000000-0005-0000-0000-00006F000000}"/>
    <cellStyle name="Separador de milhares 6 2" xfId="83" xr:uid="{00000000-0005-0000-0000-000070000000}"/>
    <cellStyle name="Vírgula" xfId="19" builtinId="3"/>
    <cellStyle name="Vírgula 2" xfId="40" xr:uid="{00000000-0005-0000-0000-000071000000}"/>
    <cellStyle name="Vírgula 2 2" xfId="86" xr:uid="{00000000-0005-0000-0000-000072000000}"/>
    <cellStyle name="Vírgula 2 3" xfId="102" xr:uid="{00000000-0005-0000-0000-000073000000}"/>
    <cellStyle name="Vírgula 3" xfId="58" xr:uid="{00000000-0005-0000-0000-000074000000}"/>
    <cellStyle name="Vírgula 3 2" xfId="93" xr:uid="{00000000-0005-0000-0000-000075000000}"/>
    <cellStyle name="Vírgula 4" xfId="65" xr:uid="{00000000-0005-0000-0000-000076000000}"/>
    <cellStyle name="Vírgula 4 2" xfId="95" xr:uid="{00000000-0005-0000-0000-000077000000}"/>
  </cellStyles>
  <dxfs count="0"/>
  <tableStyles count="0" defaultTableStyle="TableStyleMedium9" defaultPivotStyle="PivotStyleLight16"/>
  <colors>
    <mruColors>
      <color rgb="FFFFFF66"/>
      <color rgb="FFFFFFCC"/>
      <color rgb="FFFFCCFF"/>
      <color rgb="FFE6B8B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27217</xdr:colOff>
      <xdr:row>0</xdr:row>
      <xdr:rowOff>76200</xdr:rowOff>
    </xdr:from>
    <xdr:ext cx="2366282" cy="827314"/>
    <xdr:pic>
      <xdr:nvPicPr>
        <xdr:cNvPr id="2" name="Picture 1" descr="Logo%20FFM%20Novo%20Final">
          <a:extLst>
            <a:ext uri="{FF2B5EF4-FFF2-40B4-BE49-F238E27FC236}">
              <a16:creationId xmlns:a16="http://schemas.microsoft.com/office/drawing/2014/main" id="{892483E1-5E7A-4CE0-B78E-7272B7B2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7" y="76200"/>
          <a:ext cx="2366282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gpp/Andrea/Curador%20-%20Estudos%20Cl&#237;nicos/2020/07%20-%20Jul/31-3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gpp/Andrea/Curador%20-%20Estudos%20Cl&#237;nicos/2019/11-2019/31-3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gpp/Andrea/Curador%20-%20Estudos%20Cl&#237;nicos/2020/05%20-%20Mai/31.3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gpp/Andrea/Curador%20-%20Estudos%20Cl&#237;nicos/2020/12%20-%20Dez/31-33-dez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33"/>
      <sheetName val="Planilha1"/>
    </sheetNames>
    <sheetDataSet>
      <sheetData sheetId="0"/>
      <sheetData sheetId="1">
        <row r="129">
          <cell r="B129" t="str">
            <v>EST CLIN DISTROFIAS MUSCULARES-SAREPTA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33"/>
      <sheetName val="Ativos"/>
    </sheetNames>
    <sheetDataSet>
      <sheetData sheetId="0"/>
      <sheetData sheetId="1">
        <row r="142">
          <cell r="B142" t="str">
            <v>EST CLIN 105.452-ICHC-HEMATO-JANSSEN</v>
          </cell>
        </row>
        <row r="260">
          <cell r="B260" t="str">
            <v>EST CLIN BCX4430-108 - IMUNOLOGIA - PPD</v>
          </cell>
          <cell r="E260" t="str">
            <v>ESPER GEORGES KALLÁS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poGGPP_pzyiringhggztiewotpv"/>
      <sheetName val="Ativos"/>
      <sheetName val="Planilha1"/>
    </sheetNames>
    <sheetDataSet>
      <sheetData sheetId="0"/>
      <sheetData sheetId="1"/>
      <sheetData sheetId="2">
        <row r="257">
          <cell r="B257" t="str">
            <v>EST CLIN AG348-C-006-ICHC-HEMATO-COVANCE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os"/>
      <sheetName val="Ativos"/>
    </sheetNames>
    <sheetDataSet>
      <sheetData sheetId="0"/>
      <sheetData sheetId="1">
        <row r="262">
          <cell r="B262" t="str">
            <v>EST CLIN DREAMM7 207503-ICHC-HEMATO-GSK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8DD6-8FA0-4CDF-B437-A07E2DDFE275}">
  <dimension ref="A1:H296"/>
  <sheetViews>
    <sheetView showGridLines="0" tabSelected="1" topLeftCell="A4" zoomScale="80" zoomScaleNormal="80" zoomScalePageLayoutView="75" workbookViewId="0">
      <selection activeCell="E18" sqref="E18"/>
    </sheetView>
  </sheetViews>
  <sheetFormatPr defaultColWidth="51" defaultRowHeight="12.75" x14ac:dyDescent="0.2"/>
  <cols>
    <col min="1" max="1" width="9" style="14" customWidth="1"/>
    <col min="2" max="2" width="10.85546875" style="23" customWidth="1"/>
    <col min="3" max="3" width="43.28515625" style="14" customWidth="1"/>
    <col min="4" max="4" width="44.7109375" style="14" customWidth="1"/>
    <col min="5" max="5" width="51" style="14" customWidth="1"/>
    <col min="6" max="6" width="20.28515625" style="14" customWidth="1"/>
    <col min="7" max="7" width="20.85546875" style="14" hidden="1" customWidth="1"/>
    <col min="8" max="8" width="20.85546875" style="16" hidden="1" customWidth="1"/>
    <col min="9" max="36" width="9.140625" style="14" customWidth="1"/>
    <col min="37" max="37" width="15.5703125" style="14" customWidth="1"/>
    <col min="38" max="38" width="11.5703125" style="14" customWidth="1"/>
    <col min="39" max="39" width="43.28515625" style="14" customWidth="1"/>
    <col min="40" max="40" width="44.7109375" style="14" customWidth="1"/>
    <col min="41" max="41" width="51" style="14" customWidth="1"/>
    <col min="42" max="42" width="21.7109375" style="14" customWidth="1"/>
    <col min="43" max="44" width="22.28515625" style="14" customWidth="1"/>
    <col min="45" max="58" width="9.140625" style="14" customWidth="1"/>
    <col min="59" max="59" width="15.5703125" style="14" customWidth="1"/>
    <col min="60" max="60" width="11.5703125" style="14" customWidth="1"/>
    <col min="61" max="61" width="43.28515625" style="14" customWidth="1"/>
    <col min="62" max="62" width="44.7109375" style="14" customWidth="1"/>
    <col min="63" max="67" width="51" style="14"/>
    <col min="68" max="68" width="7.140625" style="14" customWidth="1"/>
    <col min="69" max="69" width="11.5703125" style="14" customWidth="1"/>
    <col min="70" max="70" width="43.28515625" style="14" customWidth="1"/>
    <col min="71" max="71" width="44.7109375" style="14" customWidth="1"/>
    <col min="72" max="72" width="51" style="14" customWidth="1"/>
    <col min="73" max="73" width="21.7109375" style="14" customWidth="1"/>
    <col min="74" max="75" width="22.28515625" style="14" customWidth="1"/>
    <col min="76" max="292" width="9.140625" style="14" customWidth="1"/>
    <col min="293" max="293" width="15.5703125" style="14" customWidth="1"/>
    <col min="294" max="294" width="11.5703125" style="14" customWidth="1"/>
    <col min="295" max="295" width="43.28515625" style="14" customWidth="1"/>
    <col min="296" max="296" width="44.7109375" style="14" customWidth="1"/>
    <col min="297" max="297" width="51" style="14" customWidth="1"/>
    <col min="298" max="298" width="21.7109375" style="14" customWidth="1"/>
    <col min="299" max="300" width="22.28515625" style="14" customWidth="1"/>
    <col min="301" max="314" width="9.140625" style="14" customWidth="1"/>
    <col min="315" max="315" width="15.5703125" style="14" customWidth="1"/>
    <col min="316" max="316" width="11.5703125" style="14" customWidth="1"/>
    <col min="317" max="317" width="43.28515625" style="14" customWidth="1"/>
    <col min="318" max="318" width="44.7109375" style="14" customWidth="1"/>
    <col min="319" max="323" width="51" style="14"/>
    <col min="324" max="324" width="7.140625" style="14" customWidth="1"/>
    <col min="325" max="325" width="11.5703125" style="14" customWidth="1"/>
    <col min="326" max="326" width="43.28515625" style="14" customWidth="1"/>
    <col min="327" max="327" width="44.7109375" style="14" customWidth="1"/>
    <col min="328" max="328" width="51" style="14" customWidth="1"/>
    <col min="329" max="329" width="21.7109375" style="14" customWidth="1"/>
    <col min="330" max="331" width="22.28515625" style="14" customWidth="1"/>
    <col min="332" max="548" width="9.140625" style="14" customWidth="1"/>
    <col min="549" max="549" width="15.5703125" style="14" customWidth="1"/>
    <col min="550" max="550" width="11.5703125" style="14" customWidth="1"/>
    <col min="551" max="551" width="43.28515625" style="14" customWidth="1"/>
    <col min="552" max="552" width="44.7109375" style="14" customWidth="1"/>
    <col min="553" max="553" width="51" style="14" customWidth="1"/>
    <col min="554" max="554" width="21.7109375" style="14" customWidth="1"/>
    <col min="555" max="556" width="22.28515625" style="14" customWidth="1"/>
    <col min="557" max="570" width="9.140625" style="14" customWidth="1"/>
    <col min="571" max="571" width="15.5703125" style="14" customWidth="1"/>
    <col min="572" max="572" width="11.5703125" style="14" customWidth="1"/>
    <col min="573" max="573" width="43.28515625" style="14" customWidth="1"/>
    <col min="574" max="574" width="44.7109375" style="14" customWidth="1"/>
    <col min="575" max="579" width="51" style="14"/>
    <col min="580" max="580" width="7.140625" style="14" customWidth="1"/>
    <col min="581" max="581" width="11.5703125" style="14" customWidth="1"/>
    <col min="582" max="582" width="43.28515625" style="14" customWidth="1"/>
    <col min="583" max="583" width="44.7109375" style="14" customWidth="1"/>
    <col min="584" max="584" width="51" style="14" customWidth="1"/>
    <col min="585" max="585" width="21.7109375" style="14" customWidth="1"/>
    <col min="586" max="587" width="22.28515625" style="14" customWidth="1"/>
    <col min="588" max="804" width="9.140625" style="14" customWidth="1"/>
    <col min="805" max="805" width="15.5703125" style="14" customWidth="1"/>
    <col min="806" max="806" width="11.5703125" style="14" customWidth="1"/>
    <col min="807" max="807" width="43.28515625" style="14" customWidth="1"/>
    <col min="808" max="808" width="44.7109375" style="14" customWidth="1"/>
    <col min="809" max="809" width="51" style="14" customWidth="1"/>
    <col min="810" max="810" width="21.7109375" style="14" customWidth="1"/>
    <col min="811" max="812" width="22.28515625" style="14" customWidth="1"/>
    <col min="813" max="826" width="9.140625" style="14" customWidth="1"/>
    <col min="827" max="827" width="15.5703125" style="14" customWidth="1"/>
    <col min="828" max="828" width="11.5703125" style="14" customWidth="1"/>
    <col min="829" max="829" width="43.28515625" style="14" customWidth="1"/>
    <col min="830" max="830" width="44.7109375" style="14" customWidth="1"/>
    <col min="831" max="835" width="51" style="14"/>
    <col min="836" max="836" width="7.140625" style="14" customWidth="1"/>
    <col min="837" max="837" width="11.5703125" style="14" customWidth="1"/>
    <col min="838" max="838" width="43.28515625" style="14" customWidth="1"/>
    <col min="839" max="839" width="44.7109375" style="14" customWidth="1"/>
    <col min="840" max="840" width="51" style="14" customWidth="1"/>
    <col min="841" max="841" width="21.7109375" style="14" customWidth="1"/>
    <col min="842" max="843" width="22.28515625" style="14" customWidth="1"/>
    <col min="844" max="1060" width="9.140625" style="14" customWidth="1"/>
    <col min="1061" max="1061" width="15.5703125" style="14" customWidth="1"/>
    <col min="1062" max="1062" width="11.5703125" style="14" customWidth="1"/>
    <col min="1063" max="1063" width="43.28515625" style="14" customWidth="1"/>
    <col min="1064" max="1064" width="44.7109375" style="14" customWidth="1"/>
    <col min="1065" max="1065" width="51" style="14" customWidth="1"/>
    <col min="1066" max="1066" width="21.7109375" style="14" customWidth="1"/>
    <col min="1067" max="1068" width="22.28515625" style="14" customWidth="1"/>
    <col min="1069" max="1082" width="9.140625" style="14" customWidth="1"/>
    <col min="1083" max="1083" width="15.5703125" style="14" customWidth="1"/>
    <col min="1084" max="1084" width="11.5703125" style="14" customWidth="1"/>
    <col min="1085" max="1085" width="43.28515625" style="14" customWidth="1"/>
    <col min="1086" max="1086" width="44.7109375" style="14" customWidth="1"/>
    <col min="1087" max="1091" width="51" style="14"/>
    <col min="1092" max="1092" width="7.140625" style="14" customWidth="1"/>
    <col min="1093" max="1093" width="11.5703125" style="14" customWidth="1"/>
    <col min="1094" max="1094" width="43.28515625" style="14" customWidth="1"/>
    <col min="1095" max="1095" width="44.7109375" style="14" customWidth="1"/>
    <col min="1096" max="1096" width="51" style="14" customWidth="1"/>
    <col min="1097" max="1097" width="21.7109375" style="14" customWidth="1"/>
    <col min="1098" max="1099" width="22.28515625" style="14" customWidth="1"/>
    <col min="1100" max="1316" width="9.140625" style="14" customWidth="1"/>
    <col min="1317" max="1317" width="15.5703125" style="14" customWidth="1"/>
    <col min="1318" max="1318" width="11.5703125" style="14" customWidth="1"/>
    <col min="1319" max="1319" width="43.28515625" style="14" customWidth="1"/>
    <col min="1320" max="1320" width="44.7109375" style="14" customWidth="1"/>
    <col min="1321" max="1321" width="51" style="14" customWidth="1"/>
    <col min="1322" max="1322" width="21.7109375" style="14" customWidth="1"/>
    <col min="1323" max="1324" width="22.28515625" style="14" customWidth="1"/>
    <col min="1325" max="1338" width="9.140625" style="14" customWidth="1"/>
    <col min="1339" max="1339" width="15.5703125" style="14" customWidth="1"/>
    <col min="1340" max="1340" width="11.5703125" style="14" customWidth="1"/>
    <col min="1341" max="1341" width="43.28515625" style="14" customWidth="1"/>
    <col min="1342" max="1342" width="44.7109375" style="14" customWidth="1"/>
    <col min="1343" max="1347" width="51" style="14"/>
    <col min="1348" max="1348" width="7.140625" style="14" customWidth="1"/>
    <col min="1349" max="1349" width="11.5703125" style="14" customWidth="1"/>
    <col min="1350" max="1350" width="43.28515625" style="14" customWidth="1"/>
    <col min="1351" max="1351" width="44.7109375" style="14" customWidth="1"/>
    <col min="1352" max="1352" width="51" style="14" customWidth="1"/>
    <col min="1353" max="1353" width="21.7109375" style="14" customWidth="1"/>
    <col min="1354" max="1355" width="22.28515625" style="14" customWidth="1"/>
    <col min="1356" max="1572" width="9.140625" style="14" customWidth="1"/>
    <col min="1573" max="1573" width="15.5703125" style="14" customWidth="1"/>
    <col min="1574" max="1574" width="11.5703125" style="14" customWidth="1"/>
    <col min="1575" max="1575" width="43.28515625" style="14" customWidth="1"/>
    <col min="1576" max="1576" width="44.7109375" style="14" customWidth="1"/>
    <col min="1577" max="1577" width="51" style="14" customWidth="1"/>
    <col min="1578" max="1578" width="21.7109375" style="14" customWidth="1"/>
    <col min="1579" max="1580" width="22.28515625" style="14" customWidth="1"/>
    <col min="1581" max="1594" width="9.140625" style="14" customWidth="1"/>
    <col min="1595" max="1595" width="15.5703125" style="14" customWidth="1"/>
    <col min="1596" max="1596" width="11.5703125" style="14" customWidth="1"/>
    <col min="1597" max="1597" width="43.28515625" style="14" customWidth="1"/>
    <col min="1598" max="1598" width="44.7109375" style="14" customWidth="1"/>
    <col min="1599" max="1603" width="51" style="14"/>
    <col min="1604" max="1604" width="7.140625" style="14" customWidth="1"/>
    <col min="1605" max="1605" width="11.5703125" style="14" customWidth="1"/>
    <col min="1606" max="1606" width="43.28515625" style="14" customWidth="1"/>
    <col min="1607" max="1607" width="44.7109375" style="14" customWidth="1"/>
    <col min="1608" max="1608" width="51" style="14" customWidth="1"/>
    <col min="1609" max="1609" width="21.7109375" style="14" customWidth="1"/>
    <col min="1610" max="1611" width="22.28515625" style="14" customWidth="1"/>
    <col min="1612" max="1828" width="9.140625" style="14" customWidth="1"/>
    <col min="1829" max="1829" width="15.5703125" style="14" customWidth="1"/>
    <col min="1830" max="1830" width="11.5703125" style="14" customWidth="1"/>
    <col min="1831" max="1831" width="43.28515625" style="14" customWidth="1"/>
    <col min="1832" max="1832" width="44.7109375" style="14" customWidth="1"/>
    <col min="1833" max="1833" width="51" style="14" customWidth="1"/>
    <col min="1834" max="1834" width="21.7109375" style="14" customWidth="1"/>
    <col min="1835" max="1836" width="22.28515625" style="14" customWidth="1"/>
    <col min="1837" max="1850" width="9.140625" style="14" customWidth="1"/>
    <col min="1851" max="1851" width="15.5703125" style="14" customWidth="1"/>
    <col min="1852" max="1852" width="11.5703125" style="14" customWidth="1"/>
    <col min="1853" max="1853" width="43.28515625" style="14" customWidth="1"/>
    <col min="1854" max="1854" width="44.7109375" style="14" customWidth="1"/>
    <col min="1855" max="1859" width="51" style="14"/>
    <col min="1860" max="1860" width="7.140625" style="14" customWidth="1"/>
    <col min="1861" max="1861" width="11.5703125" style="14" customWidth="1"/>
    <col min="1862" max="1862" width="43.28515625" style="14" customWidth="1"/>
    <col min="1863" max="1863" width="44.7109375" style="14" customWidth="1"/>
    <col min="1864" max="1864" width="51" style="14" customWidth="1"/>
    <col min="1865" max="1865" width="21.7109375" style="14" customWidth="1"/>
    <col min="1866" max="1867" width="22.28515625" style="14" customWidth="1"/>
    <col min="1868" max="2084" width="9.140625" style="14" customWidth="1"/>
    <col min="2085" max="2085" width="15.5703125" style="14" customWidth="1"/>
    <col min="2086" max="2086" width="11.5703125" style="14" customWidth="1"/>
    <col min="2087" max="2087" width="43.28515625" style="14" customWidth="1"/>
    <col min="2088" max="2088" width="44.7109375" style="14" customWidth="1"/>
    <col min="2089" max="2089" width="51" style="14" customWidth="1"/>
    <col min="2090" max="2090" width="21.7109375" style="14" customWidth="1"/>
    <col min="2091" max="2092" width="22.28515625" style="14" customWidth="1"/>
    <col min="2093" max="2106" width="9.140625" style="14" customWidth="1"/>
    <col min="2107" max="2107" width="15.5703125" style="14" customWidth="1"/>
    <col min="2108" max="2108" width="11.5703125" style="14" customWidth="1"/>
    <col min="2109" max="2109" width="43.28515625" style="14" customWidth="1"/>
    <col min="2110" max="2110" width="44.7109375" style="14" customWidth="1"/>
    <col min="2111" max="2115" width="51" style="14"/>
    <col min="2116" max="2116" width="7.140625" style="14" customWidth="1"/>
    <col min="2117" max="2117" width="11.5703125" style="14" customWidth="1"/>
    <col min="2118" max="2118" width="43.28515625" style="14" customWidth="1"/>
    <col min="2119" max="2119" width="44.7109375" style="14" customWidth="1"/>
    <col min="2120" max="2120" width="51" style="14" customWidth="1"/>
    <col min="2121" max="2121" width="21.7109375" style="14" customWidth="1"/>
    <col min="2122" max="2123" width="22.28515625" style="14" customWidth="1"/>
    <col min="2124" max="2340" width="9.140625" style="14" customWidth="1"/>
    <col min="2341" max="2341" width="15.5703125" style="14" customWidth="1"/>
    <col min="2342" max="2342" width="11.5703125" style="14" customWidth="1"/>
    <col min="2343" max="2343" width="43.28515625" style="14" customWidth="1"/>
    <col min="2344" max="2344" width="44.7109375" style="14" customWidth="1"/>
    <col min="2345" max="2345" width="51" style="14" customWidth="1"/>
    <col min="2346" max="2346" width="21.7109375" style="14" customWidth="1"/>
    <col min="2347" max="2348" width="22.28515625" style="14" customWidth="1"/>
    <col min="2349" max="2362" width="9.140625" style="14" customWidth="1"/>
    <col min="2363" max="2363" width="15.5703125" style="14" customWidth="1"/>
    <col min="2364" max="2364" width="11.5703125" style="14" customWidth="1"/>
    <col min="2365" max="2365" width="43.28515625" style="14" customWidth="1"/>
    <col min="2366" max="2366" width="44.7109375" style="14" customWidth="1"/>
    <col min="2367" max="2371" width="51" style="14"/>
    <col min="2372" max="2372" width="7.140625" style="14" customWidth="1"/>
    <col min="2373" max="2373" width="11.5703125" style="14" customWidth="1"/>
    <col min="2374" max="2374" width="43.28515625" style="14" customWidth="1"/>
    <col min="2375" max="2375" width="44.7109375" style="14" customWidth="1"/>
    <col min="2376" max="2376" width="51" style="14" customWidth="1"/>
    <col min="2377" max="2377" width="21.7109375" style="14" customWidth="1"/>
    <col min="2378" max="2379" width="22.28515625" style="14" customWidth="1"/>
    <col min="2380" max="2596" width="9.140625" style="14" customWidth="1"/>
    <col min="2597" max="2597" width="15.5703125" style="14" customWidth="1"/>
    <col min="2598" max="2598" width="11.5703125" style="14" customWidth="1"/>
    <col min="2599" max="2599" width="43.28515625" style="14" customWidth="1"/>
    <col min="2600" max="2600" width="44.7109375" style="14" customWidth="1"/>
    <col min="2601" max="2601" width="51" style="14" customWidth="1"/>
    <col min="2602" max="2602" width="21.7109375" style="14" customWidth="1"/>
    <col min="2603" max="2604" width="22.28515625" style="14" customWidth="1"/>
    <col min="2605" max="2618" width="9.140625" style="14" customWidth="1"/>
    <col min="2619" max="2619" width="15.5703125" style="14" customWidth="1"/>
    <col min="2620" max="2620" width="11.5703125" style="14" customWidth="1"/>
    <col min="2621" max="2621" width="43.28515625" style="14" customWidth="1"/>
    <col min="2622" max="2622" width="44.7109375" style="14" customWidth="1"/>
    <col min="2623" max="2627" width="51" style="14"/>
    <col min="2628" max="2628" width="7.140625" style="14" customWidth="1"/>
    <col min="2629" max="2629" width="11.5703125" style="14" customWidth="1"/>
    <col min="2630" max="2630" width="43.28515625" style="14" customWidth="1"/>
    <col min="2631" max="2631" width="44.7109375" style="14" customWidth="1"/>
    <col min="2632" max="2632" width="51" style="14" customWidth="1"/>
    <col min="2633" max="2633" width="21.7109375" style="14" customWidth="1"/>
    <col min="2634" max="2635" width="22.28515625" style="14" customWidth="1"/>
    <col min="2636" max="2852" width="9.140625" style="14" customWidth="1"/>
    <col min="2853" max="2853" width="15.5703125" style="14" customWidth="1"/>
    <col min="2854" max="2854" width="11.5703125" style="14" customWidth="1"/>
    <col min="2855" max="2855" width="43.28515625" style="14" customWidth="1"/>
    <col min="2856" max="2856" width="44.7109375" style="14" customWidth="1"/>
    <col min="2857" max="2857" width="51" style="14" customWidth="1"/>
    <col min="2858" max="2858" width="21.7109375" style="14" customWidth="1"/>
    <col min="2859" max="2860" width="22.28515625" style="14" customWidth="1"/>
    <col min="2861" max="2874" width="9.140625" style="14" customWidth="1"/>
    <col min="2875" max="2875" width="15.5703125" style="14" customWidth="1"/>
    <col min="2876" max="2876" width="11.5703125" style="14" customWidth="1"/>
    <col min="2877" max="2877" width="43.28515625" style="14" customWidth="1"/>
    <col min="2878" max="2878" width="44.7109375" style="14" customWidth="1"/>
    <col min="2879" max="2883" width="51" style="14"/>
    <col min="2884" max="2884" width="7.140625" style="14" customWidth="1"/>
    <col min="2885" max="2885" width="11.5703125" style="14" customWidth="1"/>
    <col min="2886" max="2886" width="43.28515625" style="14" customWidth="1"/>
    <col min="2887" max="2887" width="44.7109375" style="14" customWidth="1"/>
    <col min="2888" max="2888" width="51" style="14" customWidth="1"/>
    <col min="2889" max="2889" width="21.7109375" style="14" customWidth="1"/>
    <col min="2890" max="2891" width="22.28515625" style="14" customWidth="1"/>
    <col min="2892" max="3108" width="9.140625" style="14" customWidth="1"/>
    <col min="3109" max="3109" width="15.5703125" style="14" customWidth="1"/>
    <col min="3110" max="3110" width="11.5703125" style="14" customWidth="1"/>
    <col min="3111" max="3111" width="43.28515625" style="14" customWidth="1"/>
    <col min="3112" max="3112" width="44.7109375" style="14" customWidth="1"/>
    <col min="3113" max="3113" width="51" style="14" customWidth="1"/>
    <col min="3114" max="3114" width="21.7109375" style="14" customWidth="1"/>
    <col min="3115" max="3116" width="22.28515625" style="14" customWidth="1"/>
    <col min="3117" max="3130" width="9.140625" style="14" customWidth="1"/>
    <col min="3131" max="3131" width="15.5703125" style="14" customWidth="1"/>
    <col min="3132" max="3132" width="11.5703125" style="14" customWidth="1"/>
    <col min="3133" max="3133" width="43.28515625" style="14" customWidth="1"/>
    <col min="3134" max="3134" width="44.7109375" style="14" customWidth="1"/>
    <col min="3135" max="3139" width="51" style="14"/>
    <col min="3140" max="3140" width="7.140625" style="14" customWidth="1"/>
    <col min="3141" max="3141" width="11.5703125" style="14" customWidth="1"/>
    <col min="3142" max="3142" width="43.28515625" style="14" customWidth="1"/>
    <col min="3143" max="3143" width="44.7109375" style="14" customWidth="1"/>
    <col min="3144" max="3144" width="51" style="14" customWidth="1"/>
    <col min="3145" max="3145" width="21.7109375" style="14" customWidth="1"/>
    <col min="3146" max="3147" width="22.28515625" style="14" customWidth="1"/>
    <col min="3148" max="3364" width="9.140625" style="14" customWidth="1"/>
    <col min="3365" max="3365" width="15.5703125" style="14" customWidth="1"/>
    <col min="3366" max="3366" width="11.5703125" style="14" customWidth="1"/>
    <col min="3367" max="3367" width="43.28515625" style="14" customWidth="1"/>
    <col min="3368" max="3368" width="44.7109375" style="14" customWidth="1"/>
    <col min="3369" max="3369" width="51" style="14" customWidth="1"/>
    <col min="3370" max="3370" width="21.7109375" style="14" customWidth="1"/>
    <col min="3371" max="3372" width="22.28515625" style="14" customWidth="1"/>
    <col min="3373" max="3386" width="9.140625" style="14" customWidth="1"/>
    <col min="3387" max="3387" width="15.5703125" style="14" customWidth="1"/>
    <col min="3388" max="3388" width="11.5703125" style="14" customWidth="1"/>
    <col min="3389" max="3389" width="43.28515625" style="14" customWidth="1"/>
    <col min="3390" max="3390" width="44.7109375" style="14" customWidth="1"/>
    <col min="3391" max="3395" width="51" style="14"/>
    <col min="3396" max="3396" width="7.140625" style="14" customWidth="1"/>
    <col min="3397" max="3397" width="11.5703125" style="14" customWidth="1"/>
    <col min="3398" max="3398" width="43.28515625" style="14" customWidth="1"/>
    <col min="3399" max="3399" width="44.7109375" style="14" customWidth="1"/>
    <col min="3400" max="3400" width="51" style="14" customWidth="1"/>
    <col min="3401" max="3401" width="21.7109375" style="14" customWidth="1"/>
    <col min="3402" max="3403" width="22.28515625" style="14" customWidth="1"/>
    <col min="3404" max="3620" width="9.140625" style="14" customWidth="1"/>
    <col min="3621" max="3621" width="15.5703125" style="14" customWidth="1"/>
    <col min="3622" max="3622" width="11.5703125" style="14" customWidth="1"/>
    <col min="3623" max="3623" width="43.28515625" style="14" customWidth="1"/>
    <col min="3624" max="3624" width="44.7109375" style="14" customWidth="1"/>
    <col min="3625" max="3625" width="51" style="14" customWidth="1"/>
    <col min="3626" max="3626" width="21.7109375" style="14" customWidth="1"/>
    <col min="3627" max="3628" width="22.28515625" style="14" customWidth="1"/>
    <col min="3629" max="3642" width="9.140625" style="14" customWidth="1"/>
    <col min="3643" max="3643" width="15.5703125" style="14" customWidth="1"/>
    <col min="3644" max="3644" width="11.5703125" style="14" customWidth="1"/>
    <col min="3645" max="3645" width="43.28515625" style="14" customWidth="1"/>
    <col min="3646" max="3646" width="44.7109375" style="14" customWidth="1"/>
    <col min="3647" max="3651" width="51" style="14"/>
    <col min="3652" max="3652" width="7.140625" style="14" customWidth="1"/>
    <col min="3653" max="3653" width="11.5703125" style="14" customWidth="1"/>
    <col min="3654" max="3654" width="43.28515625" style="14" customWidth="1"/>
    <col min="3655" max="3655" width="44.7109375" style="14" customWidth="1"/>
    <col min="3656" max="3656" width="51" style="14" customWidth="1"/>
    <col min="3657" max="3657" width="21.7109375" style="14" customWidth="1"/>
    <col min="3658" max="3659" width="22.28515625" style="14" customWidth="1"/>
    <col min="3660" max="3876" width="9.140625" style="14" customWidth="1"/>
    <col min="3877" max="3877" width="15.5703125" style="14" customWidth="1"/>
    <col min="3878" max="3878" width="11.5703125" style="14" customWidth="1"/>
    <col min="3879" max="3879" width="43.28515625" style="14" customWidth="1"/>
    <col min="3880" max="3880" width="44.7109375" style="14" customWidth="1"/>
    <col min="3881" max="3881" width="51" style="14" customWidth="1"/>
    <col min="3882" max="3882" width="21.7109375" style="14" customWidth="1"/>
    <col min="3883" max="3884" width="22.28515625" style="14" customWidth="1"/>
    <col min="3885" max="3898" width="9.140625" style="14" customWidth="1"/>
    <col min="3899" max="3899" width="15.5703125" style="14" customWidth="1"/>
    <col min="3900" max="3900" width="11.5703125" style="14" customWidth="1"/>
    <col min="3901" max="3901" width="43.28515625" style="14" customWidth="1"/>
    <col min="3902" max="3902" width="44.7109375" style="14" customWidth="1"/>
    <col min="3903" max="3907" width="51" style="14"/>
    <col min="3908" max="3908" width="7.140625" style="14" customWidth="1"/>
    <col min="3909" max="3909" width="11.5703125" style="14" customWidth="1"/>
    <col min="3910" max="3910" width="43.28515625" style="14" customWidth="1"/>
    <col min="3911" max="3911" width="44.7109375" style="14" customWidth="1"/>
    <col min="3912" max="3912" width="51" style="14" customWidth="1"/>
    <col min="3913" max="3913" width="21.7109375" style="14" customWidth="1"/>
    <col min="3914" max="3915" width="22.28515625" style="14" customWidth="1"/>
    <col min="3916" max="4132" width="9.140625" style="14" customWidth="1"/>
    <col min="4133" max="4133" width="15.5703125" style="14" customWidth="1"/>
    <col min="4134" max="4134" width="11.5703125" style="14" customWidth="1"/>
    <col min="4135" max="4135" width="43.28515625" style="14" customWidth="1"/>
    <col min="4136" max="4136" width="44.7109375" style="14" customWidth="1"/>
    <col min="4137" max="4137" width="51" style="14" customWidth="1"/>
    <col min="4138" max="4138" width="21.7109375" style="14" customWidth="1"/>
    <col min="4139" max="4140" width="22.28515625" style="14" customWidth="1"/>
    <col min="4141" max="4154" width="9.140625" style="14" customWidth="1"/>
    <col min="4155" max="4155" width="15.5703125" style="14" customWidth="1"/>
    <col min="4156" max="4156" width="11.5703125" style="14" customWidth="1"/>
    <col min="4157" max="4157" width="43.28515625" style="14" customWidth="1"/>
    <col min="4158" max="4158" width="44.7109375" style="14" customWidth="1"/>
    <col min="4159" max="4163" width="51" style="14"/>
    <col min="4164" max="4164" width="7.140625" style="14" customWidth="1"/>
    <col min="4165" max="4165" width="11.5703125" style="14" customWidth="1"/>
    <col min="4166" max="4166" width="43.28515625" style="14" customWidth="1"/>
    <col min="4167" max="4167" width="44.7109375" style="14" customWidth="1"/>
    <col min="4168" max="4168" width="51" style="14" customWidth="1"/>
    <col min="4169" max="4169" width="21.7109375" style="14" customWidth="1"/>
    <col min="4170" max="4171" width="22.28515625" style="14" customWidth="1"/>
    <col min="4172" max="4388" width="9.140625" style="14" customWidth="1"/>
    <col min="4389" max="4389" width="15.5703125" style="14" customWidth="1"/>
    <col min="4390" max="4390" width="11.5703125" style="14" customWidth="1"/>
    <col min="4391" max="4391" width="43.28515625" style="14" customWidth="1"/>
    <col min="4392" max="4392" width="44.7109375" style="14" customWidth="1"/>
    <col min="4393" max="4393" width="51" style="14" customWidth="1"/>
    <col min="4394" max="4394" width="21.7109375" style="14" customWidth="1"/>
    <col min="4395" max="4396" width="22.28515625" style="14" customWidth="1"/>
    <col min="4397" max="4410" width="9.140625" style="14" customWidth="1"/>
    <col min="4411" max="4411" width="15.5703125" style="14" customWidth="1"/>
    <col min="4412" max="4412" width="11.5703125" style="14" customWidth="1"/>
    <col min="4413" max="4413" width="43.28515625" style="14" customWidth="1"/>
    <col min="4414" max="4414" width="44.7109375" style="14" customWidth="1"/>
    <col min="4415" max="4419" width="51" style="14"/>
    <col min="4420" max="4420" width="7.140625" style="14" customWidth="1"/>
    <col min="4421" max="4421" width="11.5703125" style="14" customWidth="1"/>
    <col min="4422" max="4422" width="43.28515625" style="14" customWidth="1"/>
    <col min="4423" max="4423" width="44.7109375" style="14" customWidth="1"/>
    <col min="4424" max="4424" width="51" style="14" customWidth="1"/>
    <col min="4425" max="4425" width="21.7109375" style="14" customWidth="1"/>
    <col min="4426" max="4427" width="22.28515625" style="14" customWidth="1"/>
    <col min="4428" max="4644" width="9.140625" style="14" customWidth="1"/>
    <col min="4645" max="4645" width="15.5703125" style="14" customWidth="1"/>
    <col min="4646" max="4646" width="11.5703125" style="14" customWidth="1"/>
    <col min="4647" max="4647" width="43.28515625" style="14" customWidth="1"/>
    <col min="4648" max="4648" width="44.7109375" style="14" customWidth="1"/>
    <col min="4649" max="4649" width="51" style="14" customWidth="1"/>
    <col min="4650" max="4650" width="21.7109375" style="14" customWidth="1"/>
    <col min="4651" max="4652" width="22.28515625" style="14" customWidth="1"/>
    <col min="4653" max="4666" width="9.140625" style="14" customWidth="1"/>
    <col min="4667" max="4667" width="15.5703125" style="14" customWidth="1"/>
    <col min="4668" max="4668" width="11.5703125" style="14" customWidth="1"/>
    <col min="4669" max="4669" width="43.28515625" style="14" customWidth="1"/>
    <col min="4670" max="4670" width="44.7109375" style="14" customWidth="1"/>
    <col min="4671" max="4675" width="51" style="14"/>
    <col min="4676" max="4676" width="7.140625" style="14" customWidth="1"/>
    <col min="4677" max="4677" width="11.5703125" style="14" customWidth="1"/>
    <col min="4678" max="4678" width="43.28515625" style="14" customWidth="1"/>
    <col min="4679" max="4679" width="44.7109375" style="14" customWidth="1"/>
    <col min="4680" max="4680" width="51" style="14" customWidth="1"/>
    <col min="4681" max="4681" width="21.7109375" style="14" customWidth="1"/>
    <col min="4682" max="4683" width="22.28515625" style="14" customWidth="1"/>
    <col min="4684" max="4900" width="9.140625" style="14" customWidth="1"/>
    <col min="4901" max="4901" width="15.5703125" style="14" customWidth="1"/>
    <col min="4902" max="4902" width="11.5703125" style="14" customWidth="1"/>
    <col min="4903" max="4903" width="43.28515625" style="14" customWidth="1"/>
    <col min="4904" max="4904" width="44.7109375" style="14" customWidth="1"/>
    <col min="4905" max="4905" width="51" style="14" customWidth="1"/>
    <col min="4906" max="4906" width="21.7109375" style="14" customWidth="1"/>
    <col min="4907" max="4908" width="22.28515625" style="14" customWidth="1"/>
    <col min="4909" max="4922" width="9.140625" style="14" customWidth="1"/>
    <col min="4923" max="4923" width="15.5703125" style="14" customWidth="1"/>
    <col min="4924" max="4924" width="11.5703125" style="14" customWidth="1"/>
    <col min="4925" max="4925" width="43.28515625" style="14" customWidth="1"/>
    <col min="4926" max="4926" width="44.7109375" style="14" customWidth="1"/>
    <col min="4927" max="4931" width="51" style="14"/>
    <col min="4932" max="4932" width="7.140625" style="14" customWidth="1"/>
    <col min="4933" max="4933" width="11.5703125" style="14" customWidth="1"/>
    <col min="4934" max="4934" width="43.28515625" style="14" customWidth="1"/>
    <col min="4935" max="4935" width="44.7109375" style="14" customWidth="1"/>
    <col min="4936" max="4936" width="51" style="14" customWidth="1"/>
    <col min="4937" max="4937" width="21.7109375" style="14" customWidth="1"/>
    <col min="4938" max="4939" width="22.28515625" style="14" customWidth="1"/>
    <col min="4940" max="5156" width="9.140625" style="14" customWidth="1"/>
    <col min="5157" max="5157" width="15.5703125" style="14" customWidth="1"/>
    <col min="5158" max="5158" width="11.5703125" style="14" customWidth="1"/>
    <col min="5159" max="5159" width="43.28515625" style="14" customWidth="1"/>
    <col min="5160" max="5160" width="44.7109375" style="14" customWidth="1"/>
    <col min="5161" max="5161" width="51" style="14" customWidth="1"/>
    <col min="5162" max="5162" width="21.7109375" style="14" customWidth="1"/>
    <col min="5163" max="5164" width="22.28515625" style="14" customWidth="1"/>
    <col min="5165" max="5178" width="9.140625" style="14" customWidth="1"/>
    <col min="5179" max="5179" width="15.5703125" style="14" customWidth="1"/>
    <col min="5180" max="5180" width="11.5703125" style="14" customWidth="1"/>
    <col min="5181" max="5181" width="43.28515625" style="14" customWidth="1"/>
    <col min="5182" max="5182" width="44.7109375" style="14" customWidth="1"/>
    <col min="5183" max="5187" width="51" style="14"/>
    <col min="5188" max="5188" width="7.140625" style="14" customWidth="1"/>
    <col min="5189" max="5189" width="11.5703125" style="14" customWidth="1"/>
    <col min="5190" max="5190" width="43.28515625" style="14" customWidth="1"/>
    <col min="5191" max="5191" width="44.7109375" style="14" customWidth="1"/>
    <col min="5192" max="5192" width="51" style="14" customWidth="1"/>
    <col min="5193" max="5193" width="21.7109375" style="14" customWidth="1"/>
    <col min="5194" max="5195" width="22.28515625" style="14" customWidth="1"/>
    <col min="5196" max="5412" width="9.140625" style="14" customWidth="1"/>
    <col min="5413" max="5413" width="15.5703125" style="14" customWidth="1"/>
    <col min="5414" max="5414" width="11.5703125" style="14" customWidth="1"/>
    <col min="5415" max="5415" width="43.28515625" style="14" customWidth="1"/>
    <col min="5416" max="5416" width="44.7109375" style="14" customWidth="1"/>
    <col min="5417" max="5417" width="51" style="14" customWidth="1"/>
    <col min="5418" max="5418" width="21.7109375" style="14" customWidth="1"/>
    <col min="5419" max="5420" width="22.28515625" style="14" customWidth="1"/>
    <col min="5421" max="5434" width="9.140625" style="14" customWidth="1"/>
    <col min="5435" max="5435" width="15.5703125" style="14" customWidth="1"/>
    <col min="5436" max="5436" width="11.5703125" style="14" customWidth="1"/>
    <col min="5437" max="5437" width="43.28515625" style="14" customWidth="1"/>
    <col min="5438" max="5438" width="44.7109375" style="14" customWidth="1"/>
    <col min="5439" max="5443" width="51" style="14"/>
    <col min="5444" max="5444" width="7.140625" style="14" customWidth="1"/>
    <col min="5445" max="5445" width="11.5703125" style="14" customWidth="1"/>
    <col min="5446" max="5446" width="43.28515625" style="14" customWidth="1"/>
    <col min="5447" max="5447" width="44.7109375" style="14" customWidth="1"/>
    <col min="5448" max="5448" width="51" style="14" customWidth="1"/>
    <col min="5449" max="5449" width="21.7109375" style="14" customWidth="1"/>
    <col min="5450" max="5451" width="22.28515625" style="14" customWidth="1"/>
    <col min="5452" max="5668" width="9.140625" style="14" customWidth="1"/>
    <col min="5669" max="5669" width="15.5703125" style="14" customWidth="1"/>
    <col min="5670" max="5670" width="11.5703125" style="14" customWidth="1"/>
    <col min="5671" max="5671" width="43.28515625" style="14" customWidth="1"/>
    <col min="5672" max="5672" width="44.7109375" style="14" customWidth="1"/>
    <col min="5673" max="5673" width="51" style="14" customWidth="1"/>
    <col min="5674" max="5674" width="21.7109375" style="14" customWidth="1"/>
    <col min="5675" max="5676" width="22.28515625" style="14" customWidth="1"/>
    <col min="5677" max="5690" width="9.140625" style="14" customWidth="1"/>
    <col min="5691" max="5691" width="15.5703125" style="14" customWidth="1"/>
    <col min="5692" max="5692" width="11.5703125" style="14" customWidth="1"/>
    <col min="5693" max="5693" width="43.28515625" style="14" customWidth="1"/>
    <col min="5694" max="5694" width="44.7109375" style="14" customWidth="1"/>
    <col min="5695" max="5699" width="51" style="14"/>
    <col min="5700" max="5700" width="7.140625" style="14" customWidth="1"/>
    <col min="5701" max="5701" width="11.5703125" style="14" customWidth="1"/>
    <col min="5702" max="5702" width="43.28515625" style="14" customWidth="1"/>
    <col min="5703" max="5703" width="44.7109375" style="14" customWidth="1"/>
    <col min="5704" max="5704" width="51" style="14" customWidth="1"/>
    <col min="5705" max="5705" width="21.7109375" style="14" customWidth="1"/>
    <col min="5706" max="5707" width="22.28515625" style="14" customWidth="1"/>
    <col min="5708" max="5924" width="9.140625" style="14" customWidth="1"/>
    <col min="5925" max="5925" width="15.5703125" style="14" customWidth="1"/>
    <col min="5926" max="5926" width="11.5703125" style="14" customWidth="1"/>
    <col min="5927" max="5927" width="43.28515625" style="14" customWidth="1"/>
    <col min="5928" max="5928" width="44.7109375" style="14" customWidth="1"/>
    <col min="5929" max="5929" width="51" style="14" customWidth="1"/>
    <col min="5930" max="5930" width="21.7109375" style="14" customWidth="1"/>
    <col min="5931" max="5932" width="22.28515625" style="14" customWidth="1"/>
    <col min="5933" max="5946" width="9.140625" style="14" customWidth="1"/>
    <col min="5947" max="5947" width="15.5703125" style="14" customWidth="1"/>
    <col min="5948" max="5948" width="11.5703125" style="14" customWidth="1"/>
    <col min="5949" max="5949" width="43.28515625" style="14" customWidth="1"/>
    <col min="5950" max="5950" width="44.7109375" style="14" customWidth="1"/>
    <col min="5951" max="5955" width="51" style="14"/>
    <col min="5956" max="5956" width="7.140625" style="14" customWidth="1"/>
    <col min="5957" max="5957" width="11.5703125" style="14" customWidth="1"/>
    <col min="5958" max="5958" width="43.28515625" style="14" customWidth="1"/>
    <col min="5959" max="5959" width="44.7109375" style="14" customWidth="1"/>
    <col min="5960" max="5960" width="51" style="14" customWidth="1"/>
    <col min="5961" max="5961" width="21.7109375" style="14" customWidth="1"/>
    <col min="5962" max="5963" width="22.28515625" style="14" customWidth="1"/>
    <col min="5964" max="6180" width="9.140625" style="14" customWidth="1"/>
    <col min="6181" max="6181" width="15.5703125" style="14" customWidth="1"/>
    <col min="6182" max="6182" width="11.5703125" style="14" customWidth="1"/>
    <col min="6183" max="6183" width="43.28515625" style="14" customWidth="1"/>
    <col min="6184" max="6184" width="44.7109375" style="14" customWidth="1"/>
    <col min="6185" max="6185" width="51" style="14" customWidth="1"/>
    <col min="6186" max="6186" width="21.7109375" style="14" customWidth="1"/>
    <col min="6187" max="6188" width="22.28515625" style="14" customWidth="1"/>
    <col min="6189" max="6202" width="9.140625" style="14" customWidth="1"/>
    <col min="6203" max="6203" width="15.5703125" style="14" customWidth="1"/>
    <col min="6204" max="6204" width="11.5703125" style="14" customWidth="1"/>
    <col min="6205" max="6205" width="43.28515625" style="14" customWidth="1"/>
    <col min="6206" max="6206" width="44.7109375" style="14" customWidth="1"/>
    <col min="6207" max="6211" width="51" style="14"/>
    <col min="6212" max="6212" width="7.140625" style="14" customWidth="1"/>
    <col min="6213" max="6213" width="11.5703125" style="14" customWidth="1"/>
    <col min="6214" max="6214" width="43.28515625" style="14" customWidth="1"/>
    <col min="6215" max="6215" width="44.7109375" style="14" customWidth="1"/>
    <col min="6216" max="6216" width="51" style="14" customWidth="1"/>
    <col min="6217" max="6217" width="21.7109375" style="14" customWidth="1"/>
    <col min="6218" max="6219" width="22.28515625" style="14" customWidth="1"/>
    <col min="6220" max="6436" width="9.140625" style="14" customWidth="1"/>
    <col min="6437" max="6437" width="15.5703125" style="14" customWidth="1"/>
    <col min="6438" max="6438" width="11.5703125" style="14" customWidth="1"/>
    <col min="6439" max="6439" width="43.28515625" style="14" customWidth="1"/>
    <col min="6440" max="6440" width="44.7109375" style="14" customWidth="1"/>
    <col min="6441" max="6441" width="51" style="14" customWidth="1"/>
    <col min="6442" max="6442" width="21.7109375" style="14" customWidth="1"/>
    <col min="6443" max="6444" width="22.28515625" style="14" customWidth="1"/>
    <col min="6445" max="6458" width="9.140625" style="14" customWidth="1"/>
    <col min="6459" max="6459" width="15.5703125" style="14" customWidth="1"/>
    <col min="6460" max="6460" width="11.5703125" style="14" customWidth="1"/>
    <col min="6461" max="6461" width="43.28515625" style="14" customWidth="1"/>
    <col min="6462" max="6462" width="44.7109375" style="14" customWidth="1"/>
    <col min="6463" max="6467" width="51" style="14"/>
    <col min="6468" max="6468" width="7.140625" style="14" customWidth="1"/>
    <col min="6469" max="6469" width="11.5703125" style="14" customWidth="1"/>
    <col min="6470" max="6470" width="43.28515625" style="14" customWidth="1"/>
    <col min="6471" max="6471" width="44.7109375" style="14" customWidth="1"/>
    <col min="6472" max="6472" width="51" style="14" customWidth="1"/>
    <col min="6473" max="6473" width="21.7109375" style="14" customWidth="1"/>
    <col min="6474" max="6475" width="22.28515625" style="14" customWidth="1"/>
    <col min="6476" max="6692" width="9.140625" style="14" customWidth="1"/>
    <col min="6693" max="6693" width="15.5703125" style="14" customWidth="1"/>
    <col min="6694" max="6694" width="11.5703125" style="14" customWidth="1"/>
    <col min="6695" max="6695" width="43.28515625" style="14" customWidth="1"/>
    <col min="6696" max="6696" width="44.7109375" style="14" customWidth="1"/>
    <col min="6697" max="6697" width="51" style="14" customWidth="1"/>
    <col min="6698" max="6698" width="21.7109375" style="14" customWidth="1"/>
    <col min="6699" max="6700" width="22.28515625" style="14" customWidth="1"/>
    <col min="6701" max="6714" width="9.140625" style="14" customWidth="1"/>
    <col min="6715" max="6715" width="15.5703125" style="14" customWidth="1"/>
    <col min="6716" max="6716" width="11.5703125" style="14" customWidth="1"/>
    <col min="6717" max="6717" width="43.28515625" style="14" customWidth="1"/>
    <col min="6718" max="6718" width="44.7109375" style="14" customWidth="1"/>
    <col min="6719" max="6723" width="51" style="14"/>
    <col min="6724" max="6724" width="7.140625" style="14" customWidth="1"/>
    <col min="6725" max="6725" width="11.5703125" style="14" customWidth="1"/>
    <col min="6726" max="6726" width="43.28515625" style="14" customWidth="1"/>
    <col min="6727" max="6727" width="44.7109375" style="14" customWidth="1"/>
    <col min="6728" max="6728" width="51" style="14" customWidth="1"/>
    <col min="6729" max="6729" width="21.7109375" style="14" customWidth="1"/>
    <col min="6730" max="6731" width="22.28515625" style="14" customWidth="1"/>
    <col min="6732" max="6948" width="9.140625" style="14" customWidth="1"/>
    <col min="6949" max="6949" width="15.5703125" style="14" customWidth="1"/>
    <col min="6950" max="6950" width="11.5703125" style="14" customWidth="1"/>
    <col min="6951" max="6951" width="43.28515625" style="14" customWidth="1"/>
    <col min="6952" max="6952" width="44.7109375" style="14" customWidth="1"/>
    <col min="6953" max="6953" width="51" style="14" customWidth="1"/>
    <col min="6954" max="6954" width="21.7109375" style="14" customWidth="1"/>
    <col min="6955" max="6956" width="22.28515625" style="14" customWidth="1"/>
    <col min="6957" max="6970" width="9.140625" style="14" customWidth="1"/>
    <col min="6971" max="6971" width="15.5703125" style="14" customWidth="1"/>
    <col min="6972" max="6972" width="11.5703125" style="14" customWidth="1"/>
    <col min="6973" max="6973" width="43.28515625" style="14" customWidth="1"/>
    <col min="6974" max="6974" width="44.7109375" style="14" customWidth="1"/>
    <col min="6975" max="6979" width="51" style="14"/>
    <col min="6980" max="6980" width="7.140625" style="14" customWidth="1"/>
    <col min="6981" max="6981" width="11.5703125" style="14" customWidth="1"/>
    <col min="6982" max="6982" width="43.28515625" style="14" customWidth="1"/>
    <col min="6983" max="6983" width="44.7109375" style="14" customWidth="1"/>
    <col min="6984" max="6984" width="51" style="14" customWidth="1"/>
    <col min="6985" max="6985" width="21.7109375" style="14" customWidth="1"/>
    <col min="6986" max="6987" width="22.28515625" style="14" customWidth="1"/>
    <col min="6988" max="7204" width="9.140625" style="14" customWidth="1"/>
    <col min="7205" max="7205" width="15.5703125" style="14" customWidth="1"/>
    <col min="7206" max="7206" width="11.5703125" style="14" customWidth="1"/>
    <col min="7207" max="7207" width="43.28515625" style="14" customWidth="1"/>
    <col min="7208" max="7208" width="44.7109375" style="14" customWidth="1"/>
    <col min="7209" max="7209" width="51" style="14" customWidth="1"/>
    <col min="7210" max="7210" width="21.7109375" style="14" customWidth="1"/>
    <col min="7211" max="7212" width="22.28515625" style="14" customWidth="1"/>
    <col min="7213" max="7226" width="9.140625" style="14" customWidth="1"/>
    <col min="7227" max="7227" width="15.5703125" style="14" customWidth="1"/>
    <col min="7228" max="7228" width="11.5703125" style="14" customWidth="1"/>
    <col min="7229" max="7229" width="43.28515625" style="14" customWidth="1"/>
    <col min="7230" max="7230" width="44.7109375" style="14" customWidth="1"/>
    <col min="7231" max="7235" width="51" style="14"/>
    <col min="7236" max="7236" width="7.140625" style="14" customWidth="1"/>
    <col min="7237" max="7237" width="11.5703125" style="14" customWidth="1"/>
    <col min="7238" max="7238" width="43.28515625" style="14" customWidth="1"/>
    <col min="7239" max="7239" width="44.7109375" style="14" customWidth="1"/>
    <col min="7240" max="7240" width="51" style="14" customWidth="1"/>
    <col min="7241" max="7241" width="21.7109375" style="14" customWidth="1"/>
    <col min="7242" max="7243" width="22.28515625" style="14" customWidth="1"/>
    <col min="7244" max="7460" width="9.140625" style="14" customWidth="1"/>
    <col min="7461" max="7461" width="15.5703125" style="14" customWidth="1"/>
    <col min="7462" max="7462" width="11.5703125" style="14" customWidth="1"/>
    <col min="7463" max="7463" width="43.28515625" style="14" customWidth="1"/>
    <col min="7464" max="7464" width="44.7109375" style="14" customWidth="1"/>
    <col min="7465" max="7465" width="51" style="14" customWidth="1"/>
    <col min="7466" max="7466" width="21.7109375" style="14" customWidth="1"/>
    <col min="7467" max="7468" width="22.28515625" style="14" customWidth="1"/>
    <col min="7469" max="7482" width="9.140625" style="14" customWidth="1"/>
    <col min="7483" max="7483" width="15.5703125" style="14" customWidth="1"/>
    <col min="7484" max="7484" width="11.5703125" style="14" customWidth="1"/>
    <col min="7485" max="7485" width="43.28515625" style="14" customWidth="1"/>
    <col min="7486" max="7486" width="44.7109375" style="14" customWidth="1"/>
    <col min="7487" max="7491" width="51" style="14"/>
    <col min="7492" max="7492" width="7.140625" style="14" customWidth="1"/>
    <col min="7493" max="7493" width="11.5703125" style="14" customWidth="1"/>
    <col min="7494" max="7494" width="43.28515625" style="14" customWidth="1"/>
    <col min="7495" max="7495" width="44.7109375" style="14" customWidth="1"/>
    <col min="7496" max="7496" width="51" style="14" customWidth="1"/>
    <col min="7497" max="7497" width="21.7109375" style="14" customWidth="1"/>
    <col min="7498" max="7499" width="22.28515625" style="14" customWidth="1"/>
    <col min="7500" max="7716" width="9.140625" style="14" customWidth="1"/>
    <col min="7717" max="7717" width="15.5703125" style="14" customWidth="1"/>
    <col min="7718" max="7718" width="11.5703125" style="14" customWidth="1"/>
    <col min="7719" max="7719" width="43.28515625" style="14" customWidth="1"/>
    <col min="7720" max="7720" width="44.7109375" style="14" customWidth="1"/>
    <col min="7721" max="7721" width="51" style="14" customWidth="1"/>
    <col min="7722" max="7722" width="21.7109375" style="14" customWidth="1"/>
    <col min="7723" max="7724" width="22.28515625" style="14" customWidth="1"/>
    <col min="7725" max="7738" width="9.140625" style="14" customWidth="1"/>
    <col min="7739" max="7739" width="15.5703125" style="14" customWidth="1"/>
    <col min="7740" max="7740" width="11.5703125" style="14" customWidth="1"/>
    <col min="7741" max="7741" width="43.28515625" style="14" customWidth="1"/>
    <col min="7742" max="7742" width="44.7109375" style="14" customWidth="1"/>
    <col min="7743" max="7747" width="51" style="14"/>
    <col min="7748" max="7748" width="7.140625" style="14" customWidth="1"/>
    <col min="7749" max="7749" width="11.5703125" style="14" customWidth="1"/>
    <col min="7750" max="7750" width="43.28515625" style="14" customWidth="1"/>
    <col min="7751" max="7751" width="44.7109375" style="14" customWidth="1"/>
    <col min="7752" max="7752" width="51" style="14" customWidth="1"/>
    <col min="7753" max="7753" width="21.7109375" style="14" customWidth="1"/>
    <col min="7754" max="7755" width="22.28515625" style="14" customWidth="1"/>
    <col min="7756" max="7972" width="9.140625" style="14" customWidth="1"/>
    <col min="7973" max="7973" width="15.5703125" style="14" customWidth="1"/>
    <col min="7974" max="7974" width="11.5703125" style="14" customWidth="1"/>
    <col min="7975" max="7975" width="43.28515625" style="14" customWidth="1"/>
    <col min="7976" max="7976" width="44.7109375" style="14" customWidth="1"/>
    <col min="7977" max="7977" width="51" style="14" customWidth="1"/>
    <col min="7978" max="7978" width="21.7109375" style="14" customWidth="1"/>
    <col min="7979" max="7980" width="22.28515625" style="14" customWidth="1"/>
    <col min="7981" max="7994" width="9.140625" style="14" customWidth="1"/>
    <col min="7995" max="7995" width="15.5703125" style="14" customWidth="1"/>
    <col min="7996" max="7996" width="11.5703125" style="14" customWidth="1"/>
    <col min="7997" max="7997" width="43.28515625" style="14" customWidth="1"/>
    <col min="7998" max="7998" width="44.7109375" style="14" customWidth="1"/>
    <col min="7999" max="8003" width="51" style="14"/>
    <col min="8004" max="8004" width="7.140625" style="14" customWidth="1"/>
    <col min="8005" max="8005" width="11.5703125" style="14" customWidth="1"/>
    <col min="8006" max="8006" width="43.28515625" style="14" customWidth="1"/>
    <col min="8007" max="8007" width="44.7109375" style="14" customWidth="1"/>
    <col min="8008" max="8008" width="51" style="14" customWidth="1"/>
    <col min="8009" max="8009" width="21.7109375" style="14" customWidth="1"/>
    <col min="8010" max="8011" width="22.28515625" style="14" customWidth="1"/>
    <col min="8012" max="8228" width="9.140625" style="14" customWidth="1"/>
    <col min="8229" max="8229" width="15.5703125" style="14" customWidth="1"/>
    <col min="8230" max="8230" width="11.5703125" style="14" customWidth="1"/>
    <col min="8231" max="8231" width="43.28515625" style="14" customWidth="1"/>
    <col min="8232" max="8232" width="44.7109375" style="14" customWidth="1"/>
    <col min="8233" max="8233" width="51" style="14" customWidth="1"/>
    <col min="8234" max="8234" width="21.7109375" style="14" customWidth="1"/>
    <col min="8235" max="8236" width="22.28515625" style="14" customWidth="1"/>
    <col min="8237" max="8250" width="9.140625" style="14" customWidth="1"/>
    <col min="8251" max="8251" width="15.5703125" style="14" customWidth="1"/>
    <col min="8252" max="8252" width="11.5703125" style="14" customWidth="1"/>
    <col min="8253" max="8253" width="43.28515625" style="14" customWidth="1"/>
    <col min="8254" max="8254" width="44.7109375" style="14" customWidth="1"/>
    <col min="8255" max="8259" width="51" style="14"/>
    <col min="8260" max="8260" width="7.140625" style="14" customWidth="1"/>
    <col min="8261" max="8261" width="11.5703125" style="14" customWidth="1"/>
    <col min="8262" max="8262" width="43.28515625" style="14" customWidth="1"/>
    <col min="8263" max="8263" width="44.7109375" style="14" customWidth="1"/>
    <col min="8264" max="8264" width="51" style="14" customWidth="1"/>
    <col min="8265" max="8265" width="21.7109375" style="14" customWidth="1"/>
    <col min="8266" max="8267" width="22.28515625" style="14" customWidth="1"/>
    <col min="8268" max="8484" width="9.140625" style="14" customWidth="1"/>
    <col min="8485" max="8485" width="15.5703125" style="14" customWidth="1"/>
    <col min="8486" max="8486" width="11.5703125" style="14" customWidth="1"/>
    <col min="8487" max="8487" width="43.28515625" style="14" customWidth="1"/>
    <col min="8488" max="8488" width="44.7109375" style="14" customWidth="1"/>
    <col min="8489" max="8489" width="51" style="14" customWidth="1"/>
    <col min="8490" max="8490" width="21.7109375" style="14" customWidth="1"/>
    <col min="8491" max="8492" width="22.28515625" style="14" customWidth="1"/>
    <col min="8493" max="8506" width="9.140625" style="14" customWidth="1"/>
    <col min="8507" max="8507" width="15.5703125" style="14" customWidth="1"/>
    <col min="8508" max="8508" width="11.5703125" style="14" customWidth="1"/>
    <col min="8509" max="8509" width="43.28515625" style="14" customWidth="1"/>
    <col min="8510" max="8510" width="44.7109375" style="14" customWidth="1"/>
    <col min="8511" max="8515" width="51" style="14"/>
    <col min="8516" max="8516" width="7.140625" style="14" customWidth="1"/>
    <col min="8517" max="8517" width="11.5703125" style="14" customWidth="1"/>
    <col min="8518" max="8518" width="43.28515625" style="14" customWidth="1"/>
    <col min="8519" max="8519" width="44.7109375" style="14" customWidth="1"/>
    <col min="8520" max="8520" width="51" style="14" customWidth="1"/>
    <col min="8521" max="8521" width="21.7109375" style="14" customWidth="1"/>
    <col min="8522" max="8523" width="22.28515625" style="14" customWidth="1"/>
    <col min="8524" max="8740" width="9.140625" style="14" customWidth="1"/>
    <col min="8741" max="8741" width="15.5703125" style="14" customWidth="1"/>
    <col min="8742" max="8742" width="11.5703125" style="14" customWidth="1"/>
    <col min="8743" max="8743" width="43.28515625" style="14" customWidth="1"/>
    <col min="8744" max="8744" width="44.7109375" style="14" customWidth="1"/>
    <col min="8745" max="8745" width="51" style="14" customWidth="1"/>
    <col min="8746" max="8746" width="21.7109375" style="14" customWidth="1"/>
    <col min="8747" max="8748" width="22.28515625" style="14" customWidth="1"/>
    <col min="8749" max="8762" width="9.140625" style="14" customWidth="1"/>
    <col min="8763" max="8763" width="15.5703125" style="14" customWidth="1"/>
    <col min="8764" max="8764" width="11.5703125" style="14" customWidth="1"/>
    <col min="8765" max="8765" width="43.28515625" style="14" customWidth="1"/>
    <col min="8766" max="8766" width="44.7109375" style="14" customWidth="1"/>
    <col min="8767" max="8771" width="51" style="14"/>
    <col min="8772" max="8772" width="7.140625" style="14" customWidth="1"/>
    <col min="8773" max="8773" width="11.5703125" style="14" customWidth="1"/>
    <col min="8774" max="8774" width="43.28515625" style="14" customWidth="1"/>
    <col min="8775" max="8775" width="44.7109375" style="14" customWidth="1"/>
    <col min="8776" max="8776" width="51" style="14" customWidth="1"/>
    <col min="8777" max="8777" width="21.7109375" style="14" customWidth="1"/>
    <col min="8778" max="8779" width="22.28515625" style="14" customWidth="1"/>
    <col min="8780" max="8996" width="9.140625" style="14" customWidth="1"/>
    <col min="8997" max="8997" width="15.5703125" style="14" customWidth="1"/>
    <col min="8998" max="8998" width="11.5703125" style="14" customWidth="1"/>
    <col min="8999" max="8999" width="43.28515625" style="14" customWidth="1"/>
    <col min="9000" max="9000" width="44.7109375" style="14" customWidth="1"/>
    <col min="9001" max="9001" width="51" style="14" customWidth="1"/>
    <col min="9002" max="9002" width="21.7109375" style="14" customWidth="1"/>
    <col min="9003" max="9004" width="22.28515625" style="14" customWidth="1"/>
    <col min="9005" max="9018" width="9.140625" style="14" customWidth="1"/>
    <col min="9019" max="9019" width="15.5703125" style="14" customWidth="1"/>
    <col min="9020" max="9020" width="11.5703125" style="14" customWidth="1"/>
    <col min="9021" max="9021" width="43.28515625" style="14" customWidth="1"/>
    <col min="9022" max="9022" width="44.7109375" style="14" customWidth="1"/>
    <col min="9023" max="9027" width="51" style="14"/>
    <col min="9028" max="9028" width="7.140625" style="14" customWidth="1"/>
    <col min="9029" max="9029" width="11.5703125" style="14" customWidth="1"/>
    <col min="9030" max="9030" width="43.28515625" style="14" customWidth="1"/>
    <col min="9031" max="9031" width="44.7109375" style="14" customWidth="1"/>
    <col min="9032" max="9032" width="51" style="14" customWidth="1"/>
    <col min="9033" max="9033" width="21.7109375" style="14" customWidth="1"/>
    <col min="9034" max="9035" width="22.28515625" style="14" customWidth="1"/>
    <col min="9036" max="9252" width="9.140625" style="14" customWidth="1"/>
    <col min="9253" max="9253" width="15.5703125" style="14" customWidth="1"/>
    <col min="9254" max="9254" width="11.5703125" style="14" customWidth="1"/>
    <col min="9255" max="9255" width="43.28515625" style="14" customWidth="1"/>
    <col min="9256" max="9256" width="44.7109375" style="14" customWidth="1"/>
    <col min="9257" max="9257" width="51" style="14" customWidth="1"/>
    <col min="9258" max="9258" width="21.7109375" style="14" customWidth="1"/>
    <col min="9259" max="9260" width="22.28515625" style="14" customWidth="1"/>
    <col min="9261" max="9274" width="9.140625" style="14" customWidth="1"/>
    <col min="9275" max="9275" width="15.5703125" style="14" customWidth="1"/>
    <col min="9276" max="9276" width="11.5703125" style="14" customWidth="1"/>
    <col min="9277" max="9277" width="43.28515625" style="14" customWidth="1"/>
    <col min="9278" max="9278" width="44.7109375" style="14" customWidth="1"/>
    <col min="9279" max="9283" width="51" style="14"/>
    <col min="9284" max="9284" width="7.140625" style="14" customWidth="1"/>
    <col min="9285" max="9285" width="11.5703125" style="14" customWidth="1"/>
    <col min="9286" max="9286" width="43.28515625" style="14" customWidth="1"/>
    <col min="9287" max="9287" width="44.7109375" style="14" customWidth="1"/>
    <col min="9288" max="9288" width="51" style="14" customWidth="1"/>
    <col min="9289" max="9289" width="21.7109375" style="14" customWidth="1"/>
    <col min="9290" max="9291" width="22.28515625" style="14" customWidth="1"/>
    <col min="9292" max="9508" width="9.140625" style="14" customWidth="1"/>
    <col min="9509" max="9509" width="15.5703125" style="14" customWidth="1"/>
    <col min="9510" max="9510" width="11.5703125" style="14" customWidth="1"/>
    <col min="9511" max="9511" width="43.28515625" style="14" customWidth="1"/>
    <col min="9512" max="9512" width="44.7109375" style="14" customWidth="1"/>
    <col min="9513" max="9513" width="51" style="14" customWidth="1"/>
    <col min="9514" max="9514" width="21.7109375" style="14" customWidth="1"/>
    <col min="9515" max="9516" width="22.28515625" style="14" customWidth="1"/>
    <col min="9517" max="9530" width="9.140625" style="14" customWidth="1"/>
    <col min="9531" max="9531" width="15.5703125" style="14" customWidth="1"/>
    <col min="9532" max="9532" width="11.5703125" style="14" customWidth="1"/>
    <col min="9533" max="9533" width="43.28515625" style="14" customWidth="1"/>
    <col min="9534" max="9534" width="44.7109375" style="14" customWidth="1"/>
    <col min="9535" max="9539" width="51" style="14"/>
    <col min="9540" max="9540" width="7.140625" style="14" customWidth="1"/>
    <col min="9541" max="9541" width="11.5703125" style="14" customWidth="1"/>
    <col min="9542" max="9542" width="43.28515625" style="14" customWidth="1"/>
    <col min="9543" max="9543" width="44.7109375" style="14" customWidth="1"/>
    <col min="9544" max="9544" width="51" style="14" customWidth="1"/>
    <col min="9545" max="9545" width="21.7109375" style="14" customWidth="1"/>
    <col min="9546" max="9547" width="22.28515625" style="14" customWidth="1"/>
    <col min="9548" max="9764" width="9.140625" style="14" customWidth="1"/>
    <col min="9765" max="9765" width="15.5703125" style="14" customWidth="1"/>
    <col min="9766" max="9766" width="11.5703125" style="14" customWidth="1"/>
    <col min="9767" max="9767" width="43.28515625" style="14" customWidth="1"/>
    <col min="9768" max="9768" width="44.7109375" style="14" customWidth="1"/>
    <col min="9769" max="9769" width="51" style="14" customWidth="1"/>
    <col min="9770" max="9770" width="21.7109375" style="14" customWidth="1"/>
    <col min="9771" max="9772" width="22.28515625" style="14" customWidth="1"/>
    <col min="9773" max="9786" width="9.140625" style="14" customWidth="1"/>
    <col min="9787" max="9787" width="15.5703125" style="14" customWidth="1"/>
    <col min="9788" max="9788" width="11.5703125" style="14" customWidth="1"/>
    <col min="9789" max="9789" width="43.28515625" style="14" customWidth="1"/>
    <col min="9790" max="9790" width="44.7109375" style="14" customWidth="1"/>
    <col min="9791" max="9795" width="51" style="14"/>
    <col min="9796" max="9796" width="7.140625" style="14" customWidth="1"/>
    <col min="9797" max="9797" width="11.5703125" style="14" customWidth="1"/>
    <col min="9798" max="9798" width="43.28515625" style="14" customWidth="1"/>
    <col min="9799" max="9799" width="44.7109375" style="14" customWidth="1"/>
    <col min="9800" max="9800" width="51" style="14" customWidth="1"/>
    <col min="9801" max="9801" width="21.7109375" style="14" customWidth="1"/>
    <col min="9802" max="9803" width="22.28515625" style="14" customWidth="1"/>
    <col min="9804" max="10020" width="9.140625" style="14" customWidth="1"/>
    <col min="10021" max="10021" width="15.5703125" style="14" customWidth="1"/>
    <col min="10022" max="10022" width="11.5703125" style="14" customWidth="1"/>
    <col min="10023" max="10023" width="43.28515625" style="14" customWidth="1"/>
    <col min="10024" max="10024" width="44.7109375" style="14" customWidth="1"/>
    <col min="10025" max="10025" width="51" style="14" customWidth="1"/>
    <col min="10026" max="10026" width="21.7109375" style="14" customWidth="1"/>
    <col min="10027" max="10028" width="22.28515625" style="14" customWidth="1"/>
    <col min="10029" max="10042" width="9.140625" style="14" customWidth="1"/>
    <col min="10043" max="10043" width="15.5703125" style="14" customWidth="1"/>
    <col min="10044" max="10044" width="11.5703125" style="14" customWidth="1"/>
    <col min="10045" max="10045" width="43.28515625" style="14" customWidth="1"/>
    <col min="10046" max="10046" width="44.7109375" style="14" customWidth="1"/>
    <col min="10047" max="10051" width="51" style="14"/>
    <col min="10052" max="10052" width="7.140625" style="14" customWidth="1"/>
    <col min="10053" max="10053" width="11.5703125" style="14" customWidth="1"/>
    <col min="10054" max="10054" width="43.28515625" style="14" customWidth="1"/>
    <col min="10055" max="10055" width="44.7109375" style="14" customWidth="1"/>
    <col min="10056" max="10056" width="51" style="14" customWidth="1"/>
    <col min="10057" max="10057" width="21.7109375" style="14" customWidth="1"/>
    <col min="10058" max="10059" width="22.28515625" style="14" customWidth="1"/>
    <col min="10060" max="10276" width="9.140625" style="14" customWidth="1"/>
    <col min="10277" max="10277" width="15.5703125" style="14" customWidth="1"/>
    <col min="10278" max="10278" width="11.5703125" style="14" customWidth="1"/>
    <col min="10279" max="10279" width="43.28515625" style="14" customWidth="1"/>
    <col min="10280" max="10280" width="44.7109375" style="14" customWidth="1"/>
    <col min="10281" max="10281" width="51" style="14" customWidth="1"/>
    <col min="10282" max="10282" width="21.7109375" style="14" customWidth="1"/>
    <col min="10283" max="10284" width="22.28515625" style="14" customWidth="1"/>
    <col min="10285" max="10298" width="9.140625" style="14" customWidth="1"/>
    <col min="10299" max="10299" width="15.5703125" style="14" customWidth="1"/>
    <col min="10300" max="10300" width="11.5703125" style="14" customWidth="1"/>
    <col min="10301" max="10301" width="43.28515625" style="14" customWidth="1"/>
    <col min="10302" max="10302" width="44.7109375" style="14" customWidth="1"/>
    <col min="10303" max="10307" width="51" style="14"/>
    <col min="10308" max="10308" width="7.140625" style="14" customWidth="1"/>
    <col min="10309" max="10309" width="11.5703125" style="14" customWidth="1"/>
    <col min="10310" max="10310" width="43.28515625" style="14" customWidth="1"/>
    <col min="10311" max="10311" width="44.7109375" style="14" customWidth="1"/>
    <col min="10312" max="10312" width="51" style="14" customWidth="1"/>
    <col min="10313" max="10313" width="21.7109375" style="14" customWidth="1"/>
    <col min="10314" max="10315" width="22.28515625" style="14" customWidth="1"/>
    <col min="10316" max="10532" width="9.140625" style="14" customWidth="1"/>
    <col min="10533" max="10533" width="15.5703125" style="14" customWidth="1"/>
    <col min="10534" max="10534" width="11.5703125" style="14" customWidth="1"/>
    <col min="10535" max="10535" width="43.28515625" style="14" customWidth="1"/>
    <col min="10536" max="10536" width="44.7109375" style="14" customWidth="1"/>
    <col min="10537" max="10537" width="51" style="14" customWidth="1"/>
    <col min="10538" max="10538" width="21.7109375" style="14" customWidth="1"/>
    <col min="10539" max="10540" width="22.28515625" style="14" customWidth="1"/>
    <col min="10541" max="10554" width="9.140625" style="14" customWidth="1"/>
    <col min="10555" max="10555" width="15.5703125" style="14" customWidth="1"/>
    <col min="10556" max="10556" width="11.5703125" style="14" customWidth="1"/>
    <col min="10557" max="10557" width="43.28515625" style="14" customWidth="1"/>
    <col min="10558" max="10558" width="44.7109375" style="14" customWidth="1"/>
    <col min="10559" max="10563" width="51" style="14"/>
    <col min="10564" max="10564" width="7.140625" style="14" customWidth="1"/>
    <col min="10565" max="10565" width="11.5703125" style="14" customWidth="1"/>
    <col min="10566" max="10566" width="43.28515625" style="14" customWidth="1"/>
    <col min="10567" max="10567" width="44.7109375" style="14" customWidth="1"/>
    <col min="10568" max="10568" width="51" style="14" customWidth="1"/>
    <col min="10569" max="10569" width="21.7109375" style="14" customWidth="1"/>
    <col min="10570" max="10571" width="22.28515625" style="14" customWidth="1"/>
    <col min="10572" max="10788" width="9.140625" style="14" customWidth="1"/>
    <col min="10789" max="10789" width="15.5703125" style="14" customWidth="1"/>
    <col min="10790" max="10790" width="11.5703125" style="14" customWidth="1"/>
    <col min="10791" max="10791" width="43.28515625" style="14" customWidth="1"/>
    <col min="10792" max="10792" width="44.7109375" style="14" customWidth="1"/>
    <col min="10793" max="10793" width="51" style="14" customWidth="1"/>
    <col min="10794" max="10794" width="21.7109375" style="14" customWidth="1"/>
    <col min="10795" max="10796" width="22.28515625" style="14" customWidth="1"/>
    <col min="10797" max="10810" width="9.140625" style="14" customWidth="1"/>
    <col min="10811" max="10811" width="15.5703125" style="14" customWidth="1"/>
    <col min="10812" max="10812" width="11.5703125" style="14" customWidth="1"/>
    <col min="10813" max="10813" width="43.28515625" style="14" customWidth="1"/>
    <col min="10814" max="10814" width="44.7109375" style="14" customWidth="1"/>
    <col min="10815" max="10819" width="51" style="14"/>
    <col min="10820" max="10820" width="7.140625" style="14" customWidth="1"/>
    <col min="10821" max="10821" width="11.5703125" style="14" customWidth="1"/>
    <col min="10822" max="10822" width="43.28515625" style="14" customWidth="1"/>
    <col min="10823" max="10823" width="44.7109375" style="14" customWidth="1"/>
    <col min="10824" max="10824" width="51" style="14" customWidth="1"/>
    <col min="10825" max="10825" width="21.7109375" style="14" customWidth="1"/>
    <col min="10826" max="10827" width="22.28515625" style="14" customWidth="1"/>
    <col min="10828" max="11044" width="9.140625" style="14" customWidth="1"/>
    <col min="11045" max="11045" width="15.5703125" style="14" customWidth="1"/>
    <col min="11046" max="11046" width="11.5703125" style="14" customWidth="1"/>
    <col min="11047" max="11047" width="43.28515625" style="14" customWidth="1"/>
    <col min="11048" max="11048" width="44.7109375" style="14" customWidth="1"/>
    <col min="11049" max="11049" width="51" style="14" customWidth="1"/>
    <col min="11050" max="11050" width="21.7109375" style="14" customWidth="1"/>
    <col min="11051" max="11052" width="22.28515625" style="14" customWidth="1"/>
    <col min="11053" max="11066" width="9.140625" style="14" customWidth="1"/>
    <col min="11067" max="11067" width="15.5703125" style="14" customWidth="1"/>
    <col min="11068" max="11068" width="11.5703125" style="14" customWidth="1"/>
    <col min="11069" max="11069" width="43.28515625" style="14" customWidth="1"/>
    <col min="11070" max="11070" width="44.7109375" style="14" customWidth="1"/>
    <col min="11071" max="11075" width="51" style="14"/>
    <col min="11076" max="11076" width="7.140625" style="14" customWidth="1"/>
    <col min="11077" max="11077" width="11.5703125" style="14" customWidth="1"/>
    <col min="11078" max="11078" width="43.28515625" style="14" customWidth="1"/>
    <col min="11079" max="11079" width="44.7109375" style="14" customWidth="1"/>
    <col min="11080" max="11080" width="51" style="14" customWidth="1"/>
    <col min="11081" max="11081" width="21.7109375" style="14" customWidth="1"/>
    <col min="11082" max="11083" width="22.28515625" style="14" customWidth="1"/>
    <col min="11084" max="11300" width="9.140625" style="14" customWidth="1"/>
    <col min="11301" max="11301" width="15.5703125" style="14" customWidth="1"/>
    <col min="11302" max="11302" width="11.5703125" style="14" customWidth="1"/>
    <col min="11303" max="11303" width="43.28515625" style="14" customWidth="1"/>
    <col min="11304" max="11304" width="44.7109375" style="14" customWidth="1"/>
    <col min="11305" max="11305" width="51" style="14" customWidth="1"/>
    <col min="11306" max="11306" width="21.7109375" style="14" customWidth="1"/>
    <col min="11307" max="11308" width="22.28515625" style="14" customWidth="1"/>
    <col min="11309" max="11322" width="9.140625" style="14" customWidth="1"/>
    <col min="11323" max="11323" width="15.5703125" style="14" customWidth="1"/>
    <col min="11324" max="11324" width="11.5703125" style="14" customWidth="1"/>
    <col min="11325" max="11325" width="43.28515625" style="14" customWidth="1"/>
    <col min="11326" max="11326" width="44.7109375" style="14" customWidth="1"/>
    <col min="11327" max="11331" width="51" style="14"/>
    <col min="11332" max="11332" width="7.140625" style="14" customWidth="1"/>
    <col min="11333" max="11333" width="11.5703125" style="14" customWidth="1"/>
    <col min="11334" max="11334" width="43.28515625" style="14" customWidth="1"/>
    <col min="11335" max="11335" width="44.7109375" style="14" customWidth="1"/>
    <col min="11336" max="11336" width="51" style="14" customWidth="1"/>
    <col min="11337" max="11337" width="21.7109375" style="14" customWidth="1"/>
    <col min="11338" max="11339" width="22.28515625" style="14" customWidth="1"/>
    <col min="11340" max="11556" width="9.140625" style="14" customWidth="1"/>
    <col min="11557" max="11557" width="15.5703125" style="14" customWidth="1"/>
    <col min="11558" max="11558" width="11.5703125" style="14" customWidth="1"/>
    <col min="11559" max="11559" width="43.28515625" style="14" customWidth="1"/>
    <col min="11560" max="11560" width="44.7109375" style="14" customWidth="1"/>
    <col min="11561" max="11561" width="51" style="14" customWidth="1"/>
    <col min="11562" max="11562" width="21.7109375" style="14" customWidth="1"/>
    <col min="11563" max="11564" width="22.28515625" style="14" customWidth="1"/>
    <col min="11565" max="11578" width="9.140625" style="14" customWidth="1"/>
    <col min="11579" max="11579" width="15.5703125" style="14" customWidth="1"/>
    <col min="11580" max="11580" width="11.5703125" style="14" customWidth="1"/>
    <col min="11581" max="11581" width="43.28515625" style="14" customWidth="1"/>
    <col min="11582" max="11582" width="44.7109375" style="14" customWidth="1"/>
    <col min="11583" max="11587" width="51" style="14"/>
    <col min="11588" max="11588" width="7.140625" style="14" customWidth="1"/>
    <col min="11589" max="11589" width="11.5703125" style="14" customWidth="1"/>
    <col min="11590" max="11590" width="43.28515625" style="14" customWidth="1"/>
    <col min="11591" max="11591" width="44.7109375" style="14" customWidth="1"/>
    <col min="11592" max="11592" width="51" style="14" customWidth="1"/>
    <col min="11593" max="11593" width="21.7109375" style="14" customWidth="1"/>
    <col min="11594" max="11595" width="22.28515625" style="14" customWidth="1"/>
    <col min="11596" max="11812" width="9.140625" style="14" customWidth="1"/>
    <col min="11813" max="11813" width="15.5703125" style="14" customWidth="1"/>
    <col min="11814" max="11814" width="11.5703125" style="14" customWidth="1"/>
    <col min="11815" max="11815" width="43.28515625" style="14" customWidth="1"/>
    <col min="11816" max="11816" width="44.7109375" style="14" customWidth="1"/>
    <col min="11817" max="11817" width="51" style="14" customWidth="1"/>
    <col min="11818" max="11818" width="21.7109375" style="14" customWidth="1"/>
    <col min="11819" max="11820" width="22.28515625" style="14" customWidth="1"/>
    <col min="11821" max="11834" width="9.140625" style="14" customWidth="1"/>
    <col min="11835" max="11835" width="15.5703125" style="14" customWidth="1"/>
    <col min="11836" max="11836" width="11.5703125" style="14" customWidth="1"/>
    <col min="11837" max="11837" width="43.28515625" style="14" customWidth="1"/>
    <col min="11838" max="11838" width="44.7109375" style="14" customWidth="1"/>
    <col min="11839" max="11843" width="51" style="14"/>
    <col min="11844" max="11844" width="7.140625" style="14" customWidth="1"/>
    <col min="11845" max="11845" width="11.5703125" style="14" customWidth="1"/>
    <col min="11846" max="11846" width="43.28515625" style="14" customWidth="1"/>
    <col min="11847" max="11847" width="44.7109375" style="14" customWidth="1"/>
    <col min="11848" max="11848" width="51" style="14" customWidth="1"/>
    <col min="11849" max="11849" width="21.7109375" style="14" customWidth="1"/>
    <col min="11850" max="11851" width="22.28515625" style="14" customWidth="1"/>
    <col min="11852" max="12068" width="9.140625" style="14" customWidth="1"/>
    <col min="12069" max="12069" width="15.5703125" style="14" customWidth="1"/>
    <col min="12070" max="12070" width="11.5703125" style="14" customWidth="1"/>
    <col min="12071" max="12071" width="43.28515625" style="14" customWidth="1"/>
    <col min="12072" max="12072" width="44.7109375" style="14" customWidth="1"/>
    <col min="12073" max="12073" width="51" style="14" customWidth="1"/>
    <col min="12074" max="12074" width="21.7109375" style="14" customWidth="1"/>
    <col min="12075" max="12076" width="22.28515625" style="14" customWidth="1"/>
    <col min="12077" max="12090" width="9.140625" style="14" customWidth="1"/>
    <col min="12091" max="12091" width="15.5703125" style="14" customWidth="1"/>
    <col min="12092" max="12092" width="11.5703125" style="14" customWidth="1"/>
    <col min="12093" max="12093" width="43.28515625" style="14" customWidth="1"/>
    <col min="12094" max="12094" width="44.7109375" style="14" customWidth="1"/>
    <col min="12095" max="12099" width="51" style="14"/>
    <col min="12100" max="12100" width="7.140625" style="14" customWidth="1"/>
    <col min="12101" max="12101" width="11.5703125" style="14" customWidth="1"/>
    <col min="12102" max="12102" width="43.28515625" style="14" customWidth="1"/>
    <col min="12103" max="12103" width="44.7109375" style="14" customWidth="1"/>
    <col min="12104" max="12104" width="51" style="14" customWidth="1"/>
    <col min="12105" max="12105" width="21.7109375" style="14" customWidth="1"/>
    <col min="12106" max="12107" width="22.28515625" style="14" customWidth="1"/>
    <col min="12108" max="12324" width="9.140625" style="14" customWidth="1"/>
    <col min="12325" max="12325" width="15.5703125" style="14" customWidth="1"/>
    <col min="12326" max="12326" width="11.5703125" style="14" customWidth="1"/>
    <col min="12327" max="12327" width="43.28515625" style="14" customWidth="1"/>
    <col min="12328" max="12328" width="44.7109375" style="14" customWidth="1"/>
    <col min="12329" max="12329" width="51" style="14" customWidth="1"/>
    <col min="12330" max="12330" width="21.7109375" style="14" customWidth="1"/>
    <col min="12331" max="12332" width="22.28515625" style="14" customWidth="1"/>
    <col min="12333" max="12346" width="9.140625" style="14" customWidth="1"/>
    <col min="12347" max="12347" width="15.5703125" style="14" customWidth="1"/>
    <col min="12348" max="12348" width="11.5703125" style="14" customWidth="1"/>
    <col min="12349" max="12349" width="43.28515625" style="14" customWidth="1"/>
    <col min="12350" max="12350" width="44.7109375" style="14" customWidth="1"/>
    <col min="12351" max="12355" width="51" style="14"/>
    <col min="12356" max="12356" width="7.140625" style="14" customWidth="1"/>
    <col min="12357" max="12357" width="11.5703125" style="14" customWidth="1"/>
    <col min="12358" max="12358" width="43.28515625" style="14" customWidth="1"/>
    <col min="12359" max="12359" width="44.7109375" style="14" customWidth="1"/>
    <col min="12360" max="12360" width="51" style="14" customWidth="1"/>
    <col min="12361" max="12361" width="21.7109375" style="14" customWidth="1"/>
    <col min="12362" max="12363" width="22.28515625" style="14" customWidth="1"/>
    <col min="12364" max="12580" width="9.140625" style="14" customWidth="1"/>
    <col min="12581" max="12581" width="15.5703125" style="14" customWidth="1"/>
    <col min="12582" max="12582" width="11.5703125" style="14" customWidth="1"/>
    <col min="12583" max="12583" width="43.28515625" style="14" customWidth="1"/>
    <col min="12584" max="12584" width="44.7109375" style="14" customWidth="1"/>
    <col min="12585" max="12585" width="51" style="14" customWidth="1"/>
    <col min="12586" max="12586" width="21.7109375" style="14" customWidth="1"/>
    <col min="12587" max="12588" width="22.28515625" style="14" customWidth="1"/>
    <col min="12589" max="12602" width="9.140625" style="14" customWidth="1"/>
    <col min="12603" max="12603" width="15.5703125" style="14" customWidth="1"/>
    <col min="12604" max="12604" width="11.5703125" style="14" customWidth="1"/>
    <col min="12605" max="12605" width="43.28515625" style="14" customWidth="1"/>
    <col min="12606" max="12606" width="44.7109375" style="14" customWidth="1"/>
    <col min="12607" max="12611" width="51" style="14"/>
    <col min="12612" max="12612" width="7.140625" style="14" customWidth="1"/>
    <col min="12613" max="12613" width="11.5703125" style="14" customWidth="1"/>
    <col min="12614" max="12614" width="43.28515625" style="14" customWidth="1"/>
    <col min="12615" max="12615" width="44.7109375" style="14" customWidth="1"/>
    <col min="12616" max="12616" width="51" style="14" customWidth="1"/>
    <col min="12617" max="12617" width="21.7109375" style="14" customWidth="1"/>
    <col min="12618" max="12619" width="22.28515625" style="14" customWidth="1"/>
    <col min="12620" max="12836" width="9.140625" style="14" customWidth="1"/>
    <col min="12837" max="12837" width="15.5703125" style="14" customWidth="1"/>
    <col min="12838" max="12838" width="11.5703125" style="14" customWidth="1"/>
    <col min="12839" max="12839" width="43.28515625" style="14" customWidth="1"/>
    <col min="12840" max="12840" width="44.7109375" style="14" customWidth="1"/>
    <col min="12841" max="12841" width="51" style="14" customWidth="1"/>
    <col min="12842" max="12842" width="21.7109375" style="14" customWidth="1"/>
    <col min="12843" max="12844" width="22.28515625" style="14" customWidth="1"/>
    <col min="12845" max="12858" width="9.140625" style="14" customWidth="1"/>
    <col min="12859" max="12859" width="15.5703125" style="14" customWidth="1"/>
    <col min="12860" max="12860" width="11.5703125" style="14" customWidth="1"/>
    <col min="12861" max="12861" width="43.28515625" style="14" customWidth="1"/>
    <col min="12862" max="12862" width="44.7109375" style="14" customWidth="1"/>
    <col min="12863" max="12867" width="51" style="14"/>
    <col min="12868" max="12868" width="7.140625" style="14" customWidth="1"/>
    <col min="12869" max="12869" width="11.5703125" style="14" customWidth="1"/>
    <col min="12870" max="12870" width="43.28515625" style="14" customWidth="1"/>
    <col min="12871" max="12871" width="44.7109375" style="14" customWidth="1"/>
    <col min="12872" max="12872" width="51" style="14" customWidth="1"/>
    <col min="12873" max="12873" width="21.7109375" style="14" customWidth="1"/>
    <col min="12874" max="12875" width="22.28515625" style="14" customWidth="1"/>
    <col min="12876" max="13092" width="9.140625" style="14" customWidth="1"/>
    <col min="13093" max="13093" width="15.5703125" style="14" customWidth="1"/>
    <col min="13094" max="13094" width="11.5703125" style="14" customWidth="1"/>
    <col min="13095" max="13095" width="43.28515625" style="14" customWidth="1"/>
    <col min="13096" max="13096" width="44.7109375" style="14" customWidth="1"/>
    <col min="13097" max="13097" width="51" style="14" customWidth="1"/>
    <col min="13098" max="13098" width="21.7109375" style="14" customWidth="1"/>
    <col min="13099" max="13100" width="22.28515625" style="14" customWidth="1"/>
    <col min="13101" max="13114" width="9.140625" style="14" customWidth="1"/>
    <col min="13115" max="13115" width="15.5703125" style="14" customWidth="1"/>
    <col min="13116" max="13116" width="11.5703125" style="14" customWidth="1"/>
    <col min="13117" max="13117" width="43.28515625" style="14" customWidth="1"/>
    <col min="13118" max="13118" width="44.7109375" style="14" customWidth="1"/>
    <col min="13119" max="13123" width="51" style="14"/>
    <col min="13124" max="13124" width="7.140625" style="14" customWidth="1"/>
    <col min="13125" max="13125" width="11.5703125" style="14" customWidth="1"/>
    <col min="13126" max="13126" width="43.28515625" style="14" customWidth="1"/>
    <col min="13127" max="13127" width="44.7109375" style="14" customWidth="1"/>
    <col min="13128" max="13128" width="51" style="14" customWidth="1"/>
    <col min="13129" max="13129" width="21.7109375" style="14" customWidth="1"/>
    <col min="13130" max="13131" width="22.28515625" style="14" customWidth="1"/>
    <col min="13132" max="13348" width="9.140625" style="14" customWidth="1"/>
    <col min="13349" max="13349" width="15.5703125" style="14" customWidth="1"/>
    <col min="13350" max="13350" width="11.5703125" style="14" customWidth="1"/>
    <col min="13351" max="13351" width="43.28515625" style="14" customWidth="1"/>
    <col min="13352" max="13352" width="44.7109375" style="14" customWidth="1"/>
    <col min="13353" max="13353" width="51" style="14" customWidth="1"/>
    <col min="13354" max="13354" width="21.7109375" style="14" customWidth="1"/>
    <col min="13355" max="13356" width="22.28515625" style="14" customWidth="1"/>
    <col min="13357" max="13370" width="9.140625" style="14" customWidth="1"/>
    <col min="13371" max="13371" width="15.5703125" style="14" customWidth="1"/>
    <col min="13372" max="13372" width="11.5703125" style="14" customWidth="1"/>
    <col min="13373" max="13373" width="43.28515625" style="14" customWidth="1"/>
    <col min="13374" max="13374" width="44.7109375" style="14" customWidth="1"/>
    <col min="13375" max="13379" width="51" style="14"/>
    <col min="13380" max="13380" width="7.140625" style="14" customWidth="1"/>
    <col min="13381" max="13381" width="11.5703125" style="14" customWidth="1"/>
    <col min="13382" max="13382" width="43.28515625" style="14" customWidth="1"/>
    <col min="13383" max="13383" width="44.7109375" style="14" customWidth="1"/>
    <col min="13384" max="13384" width="51" style="14" customWidth="1"/>
    <col min="13385" max="13385" width="21.7109375" style="14" customWidth="1"/>
    <col min="13386" max="13387" width="22.28515625" style="14" customWidth="1"/>
    <col min="13388" max="13604" width="9.140625" style="14" customWidth="1"/>
    <col min="13605" max="13605" width="15.5703125" style="14" customWidth="1"/>
    <col min="13606" max="13606" width="11.5703125" style="14" customWidth="1"/>
    <col min="13607" max="13607" width="43.28515625" style="14" customWidth="1"/>
    <col min="13608" max="13608" width="44.7109375" style="14" customWidth="1"/>
    <col min="13609" max="13609" width="51" style="14" customWidth="1"/>
    <col min="13610" max="13610" width="21.7109375" style="14" customWidth="1"/>
    <col min="13611" max="13612" width="22.28515625" style="14" customWidth="1"/>
    <col min="13613" max="13626" width="9.140625" style="14" customWidth="1"/>
    <col min="13627" max="13627" width="15.5703125" style="14" customWidth="1"/>
    <col min="13628" max="13628" width="11.5703125" style="14" customWidth="1"/>
    <col min="13629" max="13629" width="43.28515625" style="14" customWidth="1"/>
    <col min="13630" max="13630" width="44.7109375" style="14" customWidth="1"/>
    <col min="13631" max="13635" width="51" style="14"/>
    <col min="13636" max="13636" width="7.140625" style="14" customWidth="1"/>
    <col min="13637" max="13637" width="11.5703125" style="14" customWidth="1"/>
    <col min="13638" max="13638" width="43.28515625" style="14" customWidth="1"/>
    <col min="13639" max="13639" width="44.7109375" style="14" customWidth="1"/>
    <col min="13640" max="13640" width="51" style="14" customWidth="1"/>
    <col min="13641" max="13641" width="21.7109375" style="14" customWidth="1"/>
    <col min="13642" max="13643" width="22.28515625" style="14" customWidth="1"/>
    <col min="13644" max="13860" width="9.140625" style="14" customWidth="1"/>
    <col min="13861" max="13861" width="15.5703125" style="14" customWidth="1"/>
    <col min="13862" max="13862" width="11.5703125" style="14" customWidth="1"/>
    <col min="13863" max="13863" width="43.28515625" style="14" customWidth="1"/>
    <col min="13864" max="13864" width="44.7109375" style="14" customWidth="1"/>
    <col min="13865" max="13865" width="51" style="14" customWidth="1"/>
    <col min="13866" max="13866" width="21.7109375" style="14" customWidth="1"/>
    <col min="13867" max="13868" width="22.28515625" style="14" customWidth="1"/>
    <col min="13869" max="13882" width="9.140625" style="14" customWidth="1"/>
    <col min="13883" max="13883" width="15.5703125" style="14" customWidth="1"/>
    <col min="13884" max="13884" width="11.5703125" style="14" customWidth="1"/>
    <col min="13885" max="13885" width="43.28515625" style="14" customWidth="1"/>
    <col min="13886" max="13886" width="44.7109375" style="14" customWidth="1"/>
    <col min="13887" max="13891" width="51" style="14"/>
    <col min="13892" max="13892" width="7.140625" style="14" customWidth="1"/>
    <col min="13893" max="13893" width="11.5703125" style="14" customWidth="1"/>
    <col min="13894" max="13894" width="43.28515625" style="14" customWidth="1"/>
    <col min="13895" max="13895" width="44.7109375" style="14" customWidth="1"/>
    <col min="13896" max="13896" width="51" style="14" customWidth="1"/>
    <col min="13897" max="13897" width="21.7109375" style="14" customWidth="1"/>
    <col min="13898" max="13899" width="22.28515625" style="14" customWidth="1"/>
    <col min="13900" max="14116" width="9.140625" style="14" customWidth="1"/>
    <col min="14117" max="14117" width="15.5703125" style="14" customWidth="1"/>
    <col min="14118" max="14118" width="11.5703125" style="14" customWidth="1"/>
    <col min="14119" max="14119" width="43.28515625" style="14" customWidth="1"/>
    <col min="14120" max="14120" width="44.7109375" style="14" customWidth="1"/>
    <col min="14121" max="14121" width="51" style="14" customWidth="1"/>
    <col min="14122" max="14122" width="21.7109375" style="14" customWidth="1"/>
    <col min="14123" max="14124" width="22.28515625" style="14" customWidth="1"/>
    <col min="14125" max="14138" width="9.140625" style="14" customWidth="1"/>
    <col min="14139" max="14139" width="15.5703125" style="14" customWidth="1"/>
    <col min="14140" max="14140" width="11.5703125" style="14" customWidth="1"/>
    <col min="14141" max="14141" width="43.28515625" style="14" customWidth="1"/>
    <col min="14142" max="14142" width="44.7109375" style="14" customWidth="1"/>
    <col min="14143" max="14147" width="51" style="14"/>
    <col min="14148" max="14148" width="7.140625" style="14" customWidth="1"/>
    <col min="14149" max="14149" width="11.5703125" style="14" customWidth="1"/>
    <col min="14150" max="14150" width="43.28515625" style="14" customWidth="1"/>
    <col min="14151" max="14151" width="44.7109375" style="14" customWidth="1"/>
    <col min="14152" max="14152" width="51" style="14" customWidth="1"/>
    <col min="14153" max="14153" width="21.7109375" style="14" customWidth="1"/>
    <col min="14154" max="14155" width="22.28515625" style="14" customWidth="1"/>
    <col min="14156" max="14372" width="9.140625" style="14" customWidth="1"/>
    <col min="14373" max="14373" width="15.5703125" style="14" customWidth="1"/>
    <col min="14374" max="14374" width="11.5703125" style="14" customWidth="1"/>
    <col min="14375" max="14375" width="43.28515625" style="14" customWidth="1"/>
    <col min="14376" max="14376" width="44.7109375" style="14" customWidth="1"/>
    <col min="14377" max="14377" width="51" style="14" customWidth="1"/>
    <col min="14378" max="14378" width="21.7109375" style="14" customWidth="1"/>
    <col min="14379" max="14380" width="22.28515625" style="14" customWidth="1"/>
    <col min="14381" max="14394" width="9.140625" style="14" customWidth="1"/>
    <col min="14395" max="14395" width="15.5703125" style="14" customWidth="1"/>
    <col min="14396" max="14396" width="11.5703125" style="14" customWidth="1"/>
    <col min="14397" max="14397" width="43.28515625" style="14" customWidth="1"/>
    <col min="14398" max="14398" width="44.7109375" style="14" customWidth="1"/>
    <col min="14399" max="14403" width="51" style="14"/>
    <col min="14404" max="14404" width="7.140625" style="14" customWidth="1"/>
    <col min="14405" max="14405" width="11.5703125" style="14" customWidth="1"/>
    <col min="14406" max="14406" width="43.28515625" style="14" customWidth="1"/>
    <col min="14407" max="14407" width="44.7109375" style="14" customWidth="1"/>
    <col min="14408" max="14408" width="51" style="14" customWidth="1"/>
    <col min="14409" max="14409" width="21.7109375" style="14" customWidth="1"/>
    <col min="14410" max="14411" width="22.28515625" style="14" customWidth="1"/>
    <col min="14412" max="14628" width="9.140625" style="14" customWidth="1"/>
    <col min="14629" max="14629" width="15.5703125" style="14" customWidth="1"/>
    <col min="14630" max="14630" width="11.5703125" style="14" customWidth="1"/>
    <col min="14631" max="14631" width="43.28515625" style="14" customWidth="1"/>
    <col min="14632" max="14632" width="44.7109375" style="14" customWidth="1"/>
    <col min="14633" max="14633" width="51" style="14" customWidth="1"/>
    <col min="14634" max="14634" width="21.7109375" style="14" customWidth="1"/>
    <col min="14635" max="14636" width="22.28515625" style="14" customWidth="1"/>
    <col min="14637" max="14650" width="9.140625" style="14" customWidth="1"/>
    <col min="14651" max="14651" width="15.5703125" style="14" customWidth="1"/>
    <col min="14652" max="14652" width="11.5703125" style="14" customWidth="1"/>
    <col min="14653" max="14653" width="43.28515625" style="14" customWidth="1"/>
    <col min="14654" max="14654" width="44.7109375" style="14" customWidth="1"/>
    <col min="14655" max="14659" width="51" style="14"/>
    <col min="14660" max="14660" width="7.140625" style="14" customWidth="1"/>
    <col min="14661" max="14661" width="11.5703125" style="14" customWidth="1"/>
    <col min="14662" max="14662" width="43.28515625" style="14" customWidth="1"/>
    <col min="14663" max="14663" width="44.7109375" style="14" customWidth="1"/>
    <col min="14664" max="14664" width="51" style="14" customWidth="1"/>
    <col min="14665" max="14665" width="21.7109375" style="14" customWidth="1"/>
    <col min="14666" max="14667" width="22.28515625" style="14" customWidth="1"/>
    <col min="14668" max="14884" width="9.140625" style="14" customWidth="1"/>
    <col min="14885" max="14885" width="15.5703125" style="14" customWidth="1"/>
    <col min="14886" max="14886" width="11.5703125" style="14" customWidth="1"/>
    <col min="14887" max="14887" width="43.28515625" style="14" customWidth="1"/>
    <col min="14888" max="14888" width="44.7109375" style="14" customWidth="1"/>
    <col min="14889" max="14889" width="51" style="14" customWidth="1"/>
    <col min="14890" max="14890" width="21.7109375" style="14" customWidth="1"/>
    <col min="14891" max="14892" width="22.28515625" style="14" customWidth="1"/>
    <col min="14893" max="14906" width="9.140625" style="14" customWidth="1"/>
    <col min="14907" max="14907" width="15.5703125" style="14" customWidth="1"/>
    <col min="14908" max="14908" width="11.5703125" style="14" customWidth="1"/>
    <col min="14909" max="14909" width="43.28515625" style="14" customWidth="1"/>
    <col min="14910" max="14910" width="44.7109375" style="14" customWidth="1"/>
    <col min="14911" max="14915" width="51" style="14"/>
    <col min="14916" max="14916" width="7.140625" style="14" customWidth="1"/>
    <col min="14917" max="14917" width="11.5703125" style="14" customWidth="1"/>
    <col min="14918" max="14918" width="43.28515625" style="14" customWidth="1"/>
    <col min="14919" max="14919" width="44.7109375" style="14" customWidth="1"/>
    <col min="14920" max="14920" width="51" style="14" customWidth="1"/>
    <col min="14921" max="14921" width="21.7109375" style="14" customWidth="1"/>
    <col min="14922" max="14923" width="22.28515625" style="14" customWidth="1"/>
    <col min="14924" max="15140" width="9.140625" style="14" customWidth="1"/>
    <col min="15141" max="15141" width="15.5703125" style="14" customWidth="1"/>
    <col min="15142" max="15142" width="11.5703125" style="14" customWidth="1"/>
    <col min="15143" max="15143" width="43.28515625" style="14" customWidth="1"/>
    <col min="15144" max="15144" width="44.7109375" style="14" customWidth="1"/>
    <col min="15145" max="15145" width="51" style="14" customWidth="1"/>
    <col min="15146" max="15146" width="21.7109375" style="14" customWidth="1"/>
    <col min="15147" max="15148" width="22.28515625" style="14" customWidth="1"/>
    <col min="15149" max="15162" width="9.140625" style="14" customWidth="1"/>
    <col min="15163" max="15163" width="15.5703125" style="14" customWidth="1"/>
    <col min="15164" max="15164" width="11.5703125" style="14" customWidth="1"/>
    <col min="15165" max="15165" width="43.28515625" style="14" customWidth="1"/>
    <col min="15166" max="15166" width="44.7109375" style="14" customWidth="1"/>
    <col min="15167" max="15171" width="51" style="14"/>
    <col min="15172" max="15172" width="7.140625" style="14" customWidth="1"/>
    <col min="15173" max="15173" width="11.5703125" style="14" customWidth="1"/>
    <col min="15174" max="15174" width="43.28515625" style="14" customWidth="1"/>
    <col min="15175" max="15175" width="44.7109375" style="14" customWidth="1"/>
    <col min="15176" max="15176" width="51" style="14" customWidth="1"/>
    <col min="15177" max="15177" width="21.7109375" style="14" customWidth="1"/>
    <col min="15178" max="15179" width="22.28515625" style="14" customWidth="1"/>
    <col min="15180" max="15396" width="9.140625" style="14" customWidth="1"/>
    <col min="15397" max="15397" width="15.5703125" style="14" customWidth="1"/>
    <col min="15398" max="15398" width="11.5703125" style="14" customWidth="1"/>
    <col min="15399" max="15399" width="43.28515625" style="14" customWidth="1"/>
    <col min="15400" max="15400" width="44.7109375" style="14" customWidth="1"/>
    <col min="15401" max="15401" width="51" style="14" customWidth="1"/>
    <col min="15402" max="15402" width="21.7109375" style="14" customWidth="1"/>
    <col min="15403" max="15404" width="22.28515625" style="14" customWidth="1"/>
    <col min="15405" max="15418" width="9.140625" style="14" customWidth="1"/>
    <col min="15419" max="15419" width="15.5703125" style="14" customWidth="1"/>
    <col min="15420" max="15420" width="11.5703125" style="14" customWidth="1"/>
    <col min="15421" max="15421" width="43.28515625" style="14" customWidth="1"/>
    <col min="15422" max="15422" width="44.7109375" style="14" customWidth="1"/>
    <col min="15423" max="15427" width="51" style="14"/>
    <col min="15428" max="15428" width="7.140625" style="14" customWidth="1"/>
    <col min="15429" max="15429" width="11.5703125" style="14" customWidth="1"/>
    <col min="15430" max="15430" width="43.28515625" style="14" customWidth="1"/>
    <col min="15431" max="15431" width="44.7109375" style="14" customWidth="1"/>
    <col min="15432" max="15432" width="51" style="14" customWidth="1"/>
    <col min="15433" max="15433" width="21.7109375" style="14" customWidth="1"/>
    <col min="15434" max="15435" width="22.28515625" style="14" customWidth="1"/>
    <col min="15436" max="15652" width="9.140625" style="14" customWidth="1"/>
    <col min="15653" max="15653" width="15.5703125" style="14" customWidth="1"/>
    <col min="15654" max="15654" width="11.5703125" style="14" customWidth="1"/>
    <col min="15655" max="15655" width="43.28515625" style="14" customWidth="1"/>
    <col min="15656" max="15656" width="44.7109375" style="14" customWidth="1"/>
    <col min="15657" max="15657" width="51" style="14" customWidth="1"/>
    <col min="15658" max="15658" width="21.7109375" style="14" customWidth="1"/>
    <col min="15659" max="15660" width="22.28515625" style="14" customWidth="1"/>
    <col min="15661" max="15674" width="9.140625" style="14" customWidth="1"/>
    <col min="15675" max="15675" width="15.5703125" style="14" customWidth="1"/>
    <col min="15676" max="15676" width="11.5703125" style="14" customWidth="1"/>
    <col min="15677" max="15677" width="43.28515625" style="14" customWidth="1"/>
    <col min="15678" max="15678" width="44.7109375" style="14" customWidth="1"/>
    <col min="15679" max="15683" width="51" style="14"/>
    <col min="15684" max="15684" width="7.140625" style="14" customWidth="1"/>
    <col min="15685" max="15685" width="11.5703125" style="14" customWidth="1"/>
    <col min="15686" max="15686" width="43.28515625" style="14" customWidth="1"/>
    <col min="15687" max="15687" width="44.7109375" style="14" customWidth="1"/>
    <col min="15688" max="15688" width="51" style="14" customWidth="1"/>
    <col min="15689" max="15689" width="21.7109375" style="14" customWidth="1"/>
    <col min="15690" max="15691" width="22.28515625" style="14" customWidth="1"/>
    <col min="15692" max="15908" width="9.140625" style="14" customWidth="1"/>
    <col min="15909" max="15909" width="15.5703125" style="14" customWidth="1"/>
    <col min="15910" max="15910" width="11.5703125" style="14" customWidth="1"/>
    <col min="15911" max="15911" width="43.28515625" style="14" customWidth="1"/>
    <col min="15912" max="15912" width="44.7109375" style="14" customWidth="1"/>
    <col min="15913" max="15913" width="51" style="14" customWidth="1"/>
    <col min="15914" max="15914" width="21.7109375" style="14" customWidth="1"/>
    <col min="15915" max="15916" width="22.28515625" style="14" customWidth="1"/>
    <col min="15917" max="15930" width="9.140625" style="14" customWidth="1"/>
    <col min="15931" max="15931" width="15.5703125" style="14" customWidth="1"/>
    <col min="15932" max="15932" width="11.5703125" style="14" customWidth="1"/>
    <col min="15933" max="15933" width="43.28515625" style="14" customWidth="1"/>
    <col min="15934" max="15934" width="44.7109375" style="14" customWidth="1"/>
    <col min="15935" max="15939" width="51" style="14"/>
    <col min="15940" max="15940" width="7.140625" style="14" customWidth="1"/>
    <col min="15941" max="15941" width="11.5703125" style="14" customWidth="1"/>
    <col min="15942" max="15942" width="43.28515625" style="14" customWidth="1"/>
    <col min="15943" max="15943" width="44.7109375" style="14" customWidth="1"/>
    <col min="15944" max="15944" width="51" style="14" customWidth="1"/>
    <col min="15945" max="15945" width="21.7109375" style="14" customWidth="1"/>
    <col min="15946" max="15947" width="22.28515625" style="14" customWidth="1"/>
    <col min="15948" max="16164" width="9.140625" style="14" customWidth="1"/>
    <col min="16165" max="16165" width="15.5703125" style="14" customWidth="1"/>
    <col min="16166" max="16166" width="11.5703125" style="14" customWidth="1"/>
    <col min="16167" max="16167" width="43.28515625" style="14" customWidth="1"/>
    <col min="16168" max="16168" width="44.7109375" style="14" customWidth="1"/>
    <col min="16169" max="16169" width="51" style="14" customWidth="1"/>
    <col min="16170" max="16170" width="21.7109375" style="14" customWidth="1"/>
    <col min="16171" max="16172" width="22.28515625" style="14" customWidth="1"/>
    <col min="16173" max="16186" width="9.140625" style="14" customWidth="1"/>
    <col min="16187" max="16187" width="15.5703125" style="14" customWidth="1"/>
    <col min="16188" max="16188" width="11.5703125" style="14" customWidth="1"/>
    <col min="16189" max="16189" width="43.28515625" style="14" customWidth="1"/>
    <col min="16190" max="16190" width="44.7109375" style="14" customWidth="1"/>
    <col min="16191" max="16384" width="51" style="14"/>
  </cols>
  <sheetData>
    <row r="1" spans="1:8" ht="14.25" customHeight="1" x14ac:dyDescent="0.2"/>
    <row r="2" spans="1:8" ht="14.25" customHeight="1" x14ac:dyDescent="0.25">
      <c r="D2" s="44"/>
      <c r="E2" s="2"/>
    </row>
    <row r="3" spans="1:8" ht="14.25" customHeight="1" x14ac:dyDescent="0.2">
      <c r="D3" s="24"/>
      <c r="E3" s="2"/>
    </row>
    <row r="4" spans="1:8" ht="14.25" customHeight="1" x14ac:dyDescent="0.2">
      <c r="E4" s="2"/>
    </row>
    <row r="5" spans="1:8" ht="14.25" customHeight="1" x14ac:dyDescent="0.2"/>
    <row r="6" spans="1:8" s="26" customFormat="1" ht="14.25" customHeight="1" x14ac:dyDescent="0.2">
      <c r="A6" s="25"/>
      <c r="B6" s="1"/>
      <c r="C6" s="1"/>
      <c r="D6" s="1"/>
      <c r="E6" s="43"/>
      <c r="H6" s="36"/>
    </row>
    <row r="7" spans="1:8" s="26" customFormat="1" ht="14.25" customHeight="1" x14ac:dyDescent="0.2">
      <c r="H7" s="36"/>
    </row>
    <row r="8" spans="1:8" s="26" customFormat="1" ht="14.25" customHeight="1" x14ac:dyDescent="0.2">
      <c r="A8" s="43"/>
      <c r="B8" s="43"/>
      <c r="C8" s="43"/>
      <c r="D8" s="43"/>
      <c r="E8" s="43"/>
      <c r="H8" s="36"/>
    </row>
    <row r="9" spans="1:8" s="26" customFormat="1" ht="14.25" customHeight="1" x14ac:dyDescent="0.2">
      <c r="A9" s="47" t="s">
        <v>285</v>
      </c>
      <c r="B9" s="47"/>
      <c r="C9" s="47"/>
      <c r="D9" s="47"/>
      <c r="E9" s="47"/>
      <c r="F9" s="47"/>
      <c r="G9" s="47"/>
      <c r="H9" s="47"/>
    </row>
    <row r="10" spans="1:8" s="26" customFormat="1" ht="14.25" customHeight="1" x14ac:dyDescent="0.2">
      <c r="A10" s="43"/>
      <c r="B10" s="43"/>
      <c r="C10" s="43"/>
      <c r="D10" s="43"/>
      <c r="E10" s="43"/>
      <c r="F10" s="43"/>
      <c r="G10" s="43"/>
      <c r="H10" s="35"/>
    </row>
    <row r="11" spans="1:8" s="26" customFormat="1" ht="17.25" customHeight="1" x14ac:dyDescent="0.2">
      <c r="A11" s="48" t="s">
        <v>461</v>
      </c>
      <c r="B11" s="48"/>
      <c r="C11" s="48"/>
      <c r="D11" s="48"/>
      <c r="E11" s="48"/>
      <c r="F11" s="48"/>
      <c r="G11" s="48"/>
      <c r="H11" s="48"/>
    </row>
    <row r="12" spans="1:8" s="26" customFormat="1" ht="18" customHeight="1" x14ac:dyDescent="0.2">
      <c r="B12" s="10"/>
      <c r="C12" s="10"/>
      <c r="D12" s="10"/>
      <c r="E12" s="10"/>
      <c r="G12" s="27"/>
      <c r="H12" s="34"/>
    </row>
    <row r="13" spans="1:8" ht="63" x14ac:dyDescent="0.2">
      <c r="A13" s="5" t="s">
        <v>20</v>
      </c>
      <c r="B13" s="5" t="s">
        <v>21</v>
      </c>
      <c r="C13" s="28" t="s">
        <v>19</v>
      </c>
      <c r="D13" s="28" t="s">
        <v>31</v>
      </c>
      <c r="E13" s="28" t="s">
        <v>18</v>
      </c>
      <c r="F13" s="19" t="s">
        <v>286</v>
      </c>
      <c r="G13" s="15" t="s">
        <v>30</v>
      </c>
      <c r="H13" s="3" t="s">
        <v>459</v>
      </c>
    </row>
    <row r="14" spans="1:8" s="8" customFormat="1" ht="21.75" customHeight="1" x14ac:dyDescent="0.2">
      <c r="A14" s="38">
        <v>1</v>
      </c>
      <c r="B14" s="11">
        <v>31503</v>
      </c>
      <c r="C14" s="9" t="s">
        <v>41</v>
      </c>
      <c r="D14" s="9" t="s">
        <v>48</v>
      </c>
      <c r="E14" s="9" t="s">
        <v>151</v>
      </c>
      <c r="F14" s="39">
        <f>G14</f>
        <v>117735.4</v>
      </c>
      <c r="G14" s="40">
        <v>117735.4</v>
      </c>
      <c r="H14" s="40">
        <f>G14-F14</f>
        <v>0</v>
      </c>
    </row>
    <row r="15" spans="1:8" s="8" customFormat="1" ht="21.75" customHeight="1" x14ac:dyDescent="0.2">
      <c r="A15" s="38">
        <v>2</v>
      </c>
      <c r="B15" s="11">
        <v>31549</v>
      </c>
      <c r="C15" s="9" t="s">
        <v>68</v>
      </c>
      <c r="D15" s="9" t="s">
        <v>14</v>
      </c>
      <c r="E15" s="9" t="s">
        <v>152</v>
      </c>
      <c r="F15" s="39">
        <f>G15</f>
        <v>22500</v>
      </c>
      <c r="G15" s="40">
        <v>22500</v>
      </c>
      <c r="H15" s="40">
        <f t="shared" ref="H15:H78" si="0">G15-F15</f>
        <v>0</v>
      </c>
    </row>
    <row r="16" spans="1:8" s="8" customFormat="1" ht="21.75" customHeight="1" x14ac:dyDescent="0.2">
      <c r="A16" s="38">
        <v>3</v>
      </c>
      <c r="B16" s="11">
        <v>31540</v>
      </c>
      <c r="C16" s="9" t="s">
        <v>62</v>
      </c>
      <c r="D16" s="9" t="s">
        <v>80</v>
      </c>
      <c r="E16" s="9" t="s">
        <v>81</v>
      </c>
      <c r="F16" s="39" t="s">
        <v>42</v>
      </c>
      <c r="G16" s="40">
        <v>0</v>
      </c>
      <c r="H16" s="40" t="e">
        <f t="shared" si="0"/>
        <v>#VALUE!</v>
      </c>
    </row>
    <row r="17" spans="1:8" s="8" customFormat="1" ht="21.75" customHeight="1" x14ac:dyDescent="0.2">
      <c r="A17" s="38">
        <v>4</v>
      </c>
      <c r="B17" s="11">
        <v>31621</v>
      </c>
      <c r="C17" s="9" t="s">
        <v>120</v>
      </c>
      <c r="D17" s="9" t="s">
        <v>53</v>
      </c>
      <c r="E17" s="9" t="s">
        <v>121</v>
      </c>
      <c r="F17" s="39">
        <f t="shared" ref="F17:F23" si="1">G17</f>
        <v>344989.57999999996</v>
      </c>
      <c r="G17" s="40">
        <v>344989.57999999996</v>
      </c>
      <c r="H17" s="40">
        <f t="shared" si="0"/>
        <v>0</v>
      </c>
    </row>
    <row r="18" spans="1:8" s="8" customFormat="1" ht="21.75" customHeight="1" x14ac:dyDescent="0.2">
      <c r="A18" s="38">
        <v>5</v>
      </c>
      <c r="B18" s="11">
        <v>31625</v>
      </c>
      <c r="C18" s="9" t="s">
        <v>120</v>
      </c>
      <c r="D18" s="9" t="s">
        <v>119</v>
      </c>
      <c r="E18" s="9" t="s">
        <v>123</v>
      </c>
      <c r="F18" s="39">
        <f t="shared" si="1"/>
        <v>175957.71</v>
      </c>
      <c r="G18" s="40">
        <v>175957.71</v>
      </c>
      <c r="H18" s="40">
        <f t="shared" si="0"/>
        <v>0</v>
      </c>
    </row>
    <row r="19" spans="1:8" s="8" customFormat="1" ht="21.75" customHeight="1" x14ac:dyDescent="0.2">
      <c r="A19" s="38">
        <v>6</v>
      </c>
      <c r="B19" s="11">
        <v>31643</v>
      </c>
      <c r="C19" s="9" t="s">
        <v>120</v>
      </c>
      <c r="D19" s="9" t="s">
        <v>82</v>
      </c>
      <c r="E19" s="9" t="s">
        <v>142</v>
      </c>
      <c r="F19" s="39">
        <f t="shared" si="1"/>
        <v>2550</v>
      </c>
      <c r="G19" s="40">
        <v>2550</v>
      </c>
      <c r="H19" s="40">
        <f t="shared" si="0"/>
        <v>0</v>
      </c>
    </row>
    <row r="20" spans="1:8" s="8" customFormat="1" ht="21.75" customHeight="1" x14ac:dyDescent="0.2">
      <c r="A20" s="38">
        <v>7</v>
      </c>
      <c r="B20" s="11">
        <v>33000</v>
      </c>
      <c r="C20" s="12" t="s">
        <v>120</v>
      </c>
      <c r="D20" s="12" t="s">
        <v>44</v>
      </c>
      <c r="E20" s="12" t="s">
        <v>248</v>
      </c>
      <c r="F20" s="39">
        <f t="shared" si="1"/>
        <v>100481.55</v>
      </c>
      <c r="G20" s="40">
        <v>100481.55</v>
      </c>
      <c r="H20" s="40">
        <f t="shared" si="0"/>
        <v>0</v>
      </c>
    </row>
    <row r="21" spans="1:8" s="8" customFormat="1" ht="21.75" customHeight="1" x14ac:dyDescent="0.2">
      <c r="A21" s="38">
        <v>8</v>
      </c>
      <c r="B21" s="11">
        <v>33009</v>
      </c>
      <c r="C21" s="12" t="s">
        <v>120</v>
      </c>
      <c r="D21" s="12" t="s">
        <v>85</v>
      </c>
      <c r="E21" s="12" t="s">
        <v>235</v>
      </c>
      <c r="F21" s="39">
        <f t="shared" si="1"/>
        <v>45188</v>
      </c>
      <c r="G21" s="40">
        <v>45188</v>
      </c>
      <c r="H21" s="40">
        <f t="shared" si="0"/>
        <v>0</v>
      </c>
    </row>
    <row r="22" spans="1:8" s="8" customFormat="1" ht="21.75" customHeight="1" x14ac:dyDescent="0.2">
      <c r="A22" s="38">
        <v>9</v>
      </c>
      <c r="B22" s="11">
        <v>31664</v>
      </c>
      <c r="C22" s="12" t="s">
        <v>32</v>
      </c>
      <c r="D22" s="12" t="s">
        <v>242</v>
      </c>
      <c r="E22" s="12" t="s">
        <v>243</v>
      </c>
      <c r="F22" s="39">
        <f t="shared" si="1"/>
        <v>72000</v>
      </c>
      <c r="G22" s="40">
        <v>72000</v>
      </c>
      <c r="H22" s="40">
        <f t="shared" si="0"/>
        <v>0</v>
      </c>
    </row>
    <row r="23" spans="1:8" s="8" customFormat="1" ht="21.75" customHeight="1" x14ac:dyDescent="0.2">
      <c r="A23" s="38">
        <v>10</v>
      </c>
      <c r="B23" s="11">
        <v>33137</v>
      </c>
      <c r="C23" s="9" t="s">
        <v>430</v>
      </c>
      <c r="D23" s="9" t="s">
        <v>217</v>
      </c>
      <c r="E23" s="9" t="s">
        <v>431</v>
      </c>
      <c r="F23" s="39">
        <f t="shared" si="1"/>
        <v>34517</v>
      </c>
      <c r="G23" s="40">
        <v>34517</v>
      </c>
      <c r="H23" s="40">
        <f t="shared" si="0"/>
        <v>0</v>
      </c>
    </row>
    <row r="24" spans="1:8" s="8" customFormat="1" ht="21.75" customHeight="1" x14ac:dyDescent="0.2">
      <c r="A24" s="38">
        <v>11</v>
      </c>
      <c r="B24" s="11">
        <v>31545</v>
      </c>
      <c r="C24" s="9" t="s">
        <v>69</v>
      </c>
      <c r="D24" s="9" t="s">
        <v>56</v>
      </c>
      <c r="E24" s="9" t="s">
        <v>153</v>
      </c>
      <c r="F24" s="39" t="s">
        <v>42</v>
      </c>
      <c r="G24" s="40">
        <v>0</v>
      </c>
      <c r="H24" s="40" t="e">
        <f t="shared" si="0"/>
        <v>#VALUE!</v>
      </c>
    </row>
    <row r="25" spans="1:8" s="8" customFormat="1" ht="21.75" customHeight="1" x14ac:dyDescent="0.2">
      <c r="A25" s="38">
        <v>12</v>
      </c>
      <c r="B25" s="11">
        <v>31475</v>
      </c>
      <c r="C25" s="9" t="s">
        <v>154</v>
      </c>
      <c r="D25" s="9" t="s">
        <v>50</v>
      </c>
      <c r="E25" s="9" t="s">
        <v>155</v>
      </c>
      <c r="F25" s="39">
        <f>G25</f>
        <v>26898</v>
      </c>
      <c r="G25" s="40">
        <v>26898</v>
      </c>
      <c r="H25" s="40">
        <f t="shared" si="0"/>
        <v>0</v>
      </c>
    </row>
    <row r="26" spans="1:8" s="8" customFormat="1" ht="21.75" customHeight="1" x14ac:dyDescent="0.2">
      <c r="A26" s="38">
        <v>13</v>
      </c>
      <c r="B26" s="11">
        <v>31548</v>
      </c>
      <c r="C26" s="9" t="s">
        <v>154</v>
      </c>
      <c r="D26" s="9" t="s">
        <v>75</v>
      </c>
      <c r="E26" s="9" t="s">
        <v>156</v>
      </c>
      <c r="F26" s="39">
        <f>G26</f>
        <v>71731</v>
      </c>
      <c r="G26" s="40">
        <v>71731</v>
      </c>
      <c r="H26" s="40">
        <f t="shared" si="0"/>
        <v>0</v>
      </c>
    </row>
    <row r="27" spans="1:8" s="8" customFormat="1" ht="21.75" customHeight="1" x14ac:dyDescent="0.2">
      <c r="A27" s="38">
        <v>14</v>
      </c>
      <c r="B27" s="11">
        <v>31582</v>
      </c>
      <c r="C27" s="9" t="s">
        <v>154</v>
      </c>
      <c r="D27" s="9" t="s">
        <v>50</v>
      </c>
      <c r="E27" s="9" t="s">
        <v>89</v>
      </c>
      <c r="F27" s="39">
        <f>G27</f>
        <v>7000</v>
      </c>
      <c r="G27" s="40">
        <v>7000</v>
      </c>
      <c r="H27" s="40">
        <f t="shared" si="0"/>
        <v>0</v>
      </c>
    </row>
    <row r="28" spans="1:8" s="8" customFormat="1" ht="21.75" customHeight="1" x14ac:dyDescent="0.2">
      <c r="A28" s="38">
        <v>15</v>
      </c>
      <c r="B28" s="11">
        <v>33119</v>
      </c>
      <c r="C28" s="9" t="s">
        <v>154</v>
      </c>
      <c r="D28" s="9" t="s">
        <v>98</v>
      </c>
      <c r="E28" s="9" t="s">
        <v>387</v>
      </c>
      <c r="F28" s="39">
        <f>G28</f>
        <v>16575</v>
      </c>
      <c r="G28" s="40">
        <v>16575</v>
      </c>
      <c r="H28" s="40">
        <f t="shared" si="0"/>
        <v>0</v>
      </c>
    </row>
    <row r="29" spans="1:8" s="8" customFormat="1" ht="21.75" customHeight="1" x14ac:dyDescent="0.2">
      <c r="A29" s="38">
        <v>16</v>
      </c>
      <c r="B29" s="11">
        <v>31496</v>
      </c>
      <c r="C29" s="9" t="s">
        <v>40</v>
      </c>
      <c r="D29" s="9" t="s">
        <v>51</v>
      </c>
      <c r="E29" s="9" t="s">
        <v>157</v>
      </c>
      <c r="F29" s="39" t="s">
        <v>42</v>
      </c>
      <c r="G29" s="40">
        <v>0</v>
      </c>
      <c r="H29" s="40" t="e">
        <f t="shared" si="0"/>
        <v>#VALUE!</v>
      </c>
    </row>
    <row r="30" spans="1:8" s="8" customFormat="1" ht="21.75" customHeight="1" x14ac:dyDescent="0.2">
      <c r="A30" s="38">
        <v>17</v>
      </c>
      <c r="B30" s="11">
        <v>31543</v>
      </c>
      <c r="C30" s="9" t="s">
        <v>40</v>
      </c>
      <c r="D30" s="9" t="s">
        <v>54</v>
      </c>
      <c r="E30" s="9" t="s">
        <v>158</v>
      </c>
      <c r="F30" s="39" t="s">
        <v>42</v>
      </c>
      <c r="G30" s="40">
        <v>0</v>
      </c>
      <c r="H30" s="40" t="e">
        <f t="shared" si="0"/>
        <v>#VALUE!</v>
      </c>
    </row>
    <row r="31" spans="1:8" s="8" customFormat="1" ht="21.75" customHeight="1" x14ac:dyDescent="0.2">
      <c r="A31" s="38">
        <v>18</v>
      </c>
      <c r="B31" s="11">
        <v>31544</v>
      </c>
      <c r="C31" s="9" t="s">
        <v>40</v>
      </c>
      <c r="D31" s="9" t="s">
        <v>54</v>
      </c>
      <c r="E31" s="9" t="s">
        <v>159</v>
      </c>
      <c r="F31" s="39" t="s">
        <v>42</v>
      </c>
      <c r="G31" s="40">
        <v>0</v>
      </c>
      <c r="H31" s="40" t="e">
        <f t="shared" si="0"/>
        <v>#VALUE!</v>
      </c>
    </row>
    <row r="32" spans="1:8" s="8" customFormat="1" ht="21.75" customHeight="1" x14ac:dyDescent="0.2">
      <c r="A32" s="38">
        <v>19</v>
      </c>
      <c r="B32" s="11">
        <v>31558</v>
      </c>
      <c r="C32" s="9" t="s">
        <v>40</v>
      </c>
      <c r="D32" s="9" t="s">
        <v>56</v>
      </c>
      <c r="E32" s="9" t="s">
        <v>160</v>
      </c>
      <c r="F32" s="39">
        <f>G32</f>
        <v>58117.26</v>
      </c>
      <c r="G32" s="40">
        <v>58117.26</v>
      </c>
      <c r="H32" s="40">
        <f t="shared" si="0"/>
        <v>0</v>
      </c>
    </row>
    <row r="33" spans="1:8" s="8" customFormat="1" ht="21.75" customHeight="1" x14ac:dyDescent="0.2">
      <c r="A33" s="38">
        <v>20</v>
      </c>
      <c r="B33" s="11">
        <v>33004</v>
      </c>
      <c r="C33" s="9" t="s">
        <v>40</v>
      </c>
      <c r="D33" s="9" t="s">
        <v>1</v>
      </c>
      <c r="E33" s="9" t="s">
        <v>229</v>
      </c>
      <c r="F33" s="39">
        <f>G33</f>
        <v>79838</v>
      </c>
      <c r="G33" s="40">
        <v>79838</v>
      </c>
      <c r="H33" s="40">
        <f t="shared" si="0"/>
        <v>0</v>
      </c>
    </row>
    <row r="34" spans="1:8" s="8" customFormat="1" ht="21.75" customHeight="1" x14ac:dyDescent="0.2">
      <c r="A34" s="38">
        <v>21</v>
      </c>
      <c r="B34" s="11">
        <v>31651</v>
      </c>
      <c r="C34" s="9" t="s">
        <v>161</v>
      </c>
      <c r="D34" s="9" t="s">
        <v>51</v>
      </c>
      <c r="E34" s="9" t="s">
        <v>162</v>
      </c>
      <c r="F34" s="39">
        <f>G34</f>
        <v>24177.48</v>
      </c>
      <c r="G34" s="40">
        <v>24177.48</v>
      </c>
      <c r="H34" s="40">
        <f t="shared" si="0"/>
        <v>0</v>
      </c>
    </row>
    <row r="35" spans="1:8" s="8" customFormat="1" ht="21.75" customHeight="1" x14ac:dyDescent="0.2">
      <c r="A35" s="38">
        <v>22</v>
      </c>
      <c r="B35" s="11">
        <v>33140</v>
      </c>
      <c r="C35" s="9" t="s">
        <v>435</v>
      </c>
      <c r="D35" s="9" t="s">
        <v>56</v>
      </c>
      <c r="E35" s="9" t="s">
        <v>436</v>
      </c>
      <c r="F35" s="39">
        <f>G35</f>
        <v>3075</v>
      </c>
      <c r="G35" s="40">
        <v>3075</v>
      </c>
      <c r="H35" s="40">
        <f t="shared" si="0"/>
        <v>0</v>
      </c>
    </row>
    <row r="36" spans="1:8" s="8" customFormat="1" ht="21.75" customHeight="1" x14ac:dyDescent="0.2">
      <c r="A36" s="38">
        <v>23</v>
      </c>
      <c r="B36" s="11">
        <v>31676</v>
      </c>
      <c r="C36" s="12" t="s">
        <v>399</v>
      </c>
      <c r="D36" s="12" t="s">
        <v>400</v>
      </c>
      <c r="E36" s="12" t="s">
        <v>401</v>
      </c>
      <c r="F36" s="39">
        <f>G36</f>
        <v>166500</v>
      </c>
      <c r="G36" s="40">
        <v>166500</v>
      </c>
      <c r="H36" s="40">
        <f t="shared" si="0"/>
        <v>0</v>
      </c>
    </row>
    <row r="37" spans="1:8" s="8" customFormat="1" ht="21.75" customHeight="1" x14ac:dyDescent="0.2">
      <c r="A37" s="38">
        <v>24</v>
      </c>
      <c r="B37" s="11">
        <v>31385</v>
      </c>
      <c r="C37" s="9" t="s">
        <v>132</v>
      </c>
      <c r="D37" s="9" t="s">
        <v>45</v>
      </c>
      <c r="E37" s="9" t="s">
        <v>163</v>
      </c>
      <c r="F37" s="39">
        <v>162464.4</v>
      </c>
      <c r="G37" s="40">
        <v>85931.57</v>
      </c>
      <c r="H37" s="40">
        <f t="shared" si="0"/>
        <v>-76532.829999999987</v>
      </c>
    </row>
    <row r="38" spans="1:8" s="8" customFormat="1" ht="21.75" customHeight="1" x14ac:dyDescent="0.2">
      <c r="A38" s="38">
        <v>25</v>
      </c>
      <c r="B38" s="11">
        <v>31473</v>
      </c>
      <c r="C38" s="9" t="s">
        <v>132</v>
      </c>
      <c r="D38" s="9" t="s">
        <v>12</v>
      </c>
      <c r="E38" s="9" t="s">
        <v>164</v>
      </c>
      <c r="F38" s="39">
        <f t="shared" ref="F38:F52" si="2">G38</f>
        <v>263299.82</v>
      </c>
      <c r="G38" s="40">
        <v>263299.82</v>
      </c>
      <c r="H38" s="40">
        <f t="shared" si="0"/>
        <v>0</v>
      </c>
    </row>
    <row r="39" spans="1:8" s="8" customFormat="1" ht="21.75" customHeight="1" x14ac:dyDescent="0.2">
      <c r="A39" s="38">
        <v>26</v>
      </c>
      <c r="B39" s="11">
        <v>31480</v>
      </c>
      <c r="C39" s="9" t="s">
        <v>132</v>
      </c>
      <c r="D39" s="9" t="s">
        <v>52</v>
      </c>
      <c r="E39" s="9" t="s">
        <v>165</v>
      </c>
      <c r="F39" s="39">
        <f t="shared" si="2"/>
        <v>683769.39999999991</v>
      </c>
      <c r="G39" s="40">
        <v>683769.39999999991</v>
      </c>
      <c r="H39" s="40">
        <f t="shared" si="0"/>
        <v>0</v>
      </c>
    </row>
    <row r="40" spans="1:8" s="8" customFormat="1" ht="21.75" customHeight="1" x14ac:dyDescent="0.2">
      <c r="A40" s="38">
        <v>27</v>
      </c>
      <c r="B40" s="11">
        <v>31491</v>
      </c>
      <c r="C40" s="9" t="s">
        <v>132</v>
      </c>
      <c r="D40" s="9" t="s">
        <v>45</v>
      </c>
      <c r="E40" s="9" t="s">
        <v>166</v>
      </c>
      <c r="F40" s="39">
        <f t="shared" si="2"/>
        <v>256374.2</v>
      </c>
      <c r="G40" s="40">
        <v>256374.2</v>
      </c>
      <c r="H40" s="40">
        <f t="shared" si="0"/>
        <v>0</v>
      </c>
    </row>
    <row r="41" spans="1:8" s="8" customFormat="1" ht="21.75" customHeight="1" x14ac:dyDescent="0.2">
      <c r="A41" s="38">
        <v>28</v>
      </c>
      <c r="B41" s="11">
        <v>31551</v>
      </c>
      <c r="C41" s="9" t="s">
        <v>132</v>
      </c>
      <c r="D41" s="9" t="s">
        <v>12</v>
      </c>
      <c r="E41" s="9" t="s">
        <v>167</v>
      </c>
      <c r="F41" s="39">
        <f t="shared" si="2"/>
        <v>5999.08</v>
      </c>
      <c r="G41" s="40">
        <v>5999.08</v>
      </c>
      <c r="H41" s="40">
        <f t="shared" si="0"/>
        <v>0</v>
      </c>
    </row>
    <row r="42" spans="1:8" s="8" customFormat="1" ht="21.75" customHeight="1" x14ac:dyDescent="0.2">
      <c r="A42" s="38">
        <v>29</v>
      </c>
      <c r="B42" s="11">
        <v>31583</v>
      </c>
      <c r="C42" s="9" t="s">
        <v>132</v>
      </c>
      <c r="D42" s="9" t="s">
        <v>55</v>
      </c>
      <c r="E42" s="9" t="s">
        <v>90</v>
      </c>
      <c r="F42" s="39">
        <f t="shared" si="2"/>
        <v>271458.83999999997</v>
      </c>
      <c r="G42" s="40">
        <v>271458.83999999997</v>
      </c>
      <c r="H42" s="40">
        <f t="shared" si="0"/>
        <v>0</v>
      </c>
    </row>
    <row r="43" spans="1:8" s="8" customFormat="1" ht="21.75" customHeight="1" x14ac:dyDescent="0.2">
      <c r="A43" s="38">
        <v>30</v>
      </c>
      <c r="B43" s="11">
        <v>31606</v>
      </c>
      <c r="C43" s="9" t="s">
        <v>132</v>
      </c>
      <c r="D43" s="9" t="s">
        <v>59</v>
      </c>
      <c r="E43" s="9" t="s">
        <v>114</v>
      </c>
      <c r="F43" s="39">
        <f t="shared" si="2"/>
        <v>495013.94000000006</v>
      </c>
      <c r="G43" s="40">
        <v>495013.94000000006</v>
      </c>
      <c r="H43" s="40">
        <f t="shared" si="0"/>
        <v>0</v>
      </c>
    </row>
    <row r="44" spans="1:8" s="8" customFormat="1" ht="21.75" customHeight="1" x14ac:dyDescent="0.2">
      <c r="A44" s="38">
        <v>31</v>
      </c>
      <c r="B44" s="11">
        <v>31610</v>
      </c>
      <c r="C44" s="9" t="s">
        <v>132</v>
      </c>
      <c r="D44" s="9" t="s">
        <v>28</v>
      </c>
      <c r="E44" s="9" t="s">
        <v>115</v>
      </c>
      <c r="F44" s="39">
        <f t="shared" si="2"/>
        <v>479746.92</v>
      </c>
      <c r="G44" s="40">
        <v>479746.92</v>
      </c>
      <c r="H44" s="40">
        <f t="shared" si="0"/>
        <v>0</v>
      </c>
    </row>
    <row r="45" spans="1:8" s="8" customFormat="1" ht="21.75" customHeight="1" x14ac:dyDescent="0.2">
      <c r="A45" s="38">
        <v>32</v>
      </c>
      <c r="B45" s="11">
        <v>31642</v>
      </c>
      <c r="C45" s="9" t="s">
        <v>132</v>
      </c>
      <c r="D45" s="9" t="s">
        <v>73</v>
      </c>
      <c r="E45" s="9" t="s">
        <v>133</v>
      </c>
      <c r="F45" s="39">
        <f t="shared" si="2"/>
        <v>365807.03</v>
      </c>
      <c r="G45" s="40">
        <v>365807.03</v>
      </c>
      <c r="H45" s="40">
        <f t="shared" si="0"/>
        <v>0</v>
      </c>
    </row>
    <row r="46" spans="1:8" s="8" customFormat="1" ht="21.75" customHeight="1" x14ac:dyDescent="0.2">
      <c r="A46" s="38">
        <v>33</v>
      </c>
      <c r="B46" s="11">
        <v>31660</v>
      </c>
      <c r="C46" s="9" t="s">
        <v>132</v>
      </c>
      <c r="D46" s="9" t="s">
        <v>217</v>
      </c>
      <c r="E46" s="9" t="s">
        <v>220</v>
      </c>
      <c r="F46" s="39">
        <f t="shared" si="2"/>
        <v>29588.880000000001</v>
      </c>
      <c r="G46" s="40">
        <v>29588.880000000001</v>
      </c>
      <c r="H46" s="40">
        <f t="shared" si="0"/>
        <v>0</v>
      </c>
    </row>
    <row r="47" spans="1:8" s="8" customFormat="1" ht="21.75" customHeight="1" x14ac:dyDescent="0.2">
      <c r="A47" s="38">
        <v>34</v>
      </c>
      <c r="B47" s="11">
        <v>33020</v>
      </c>
      <c r="C47" s="9" t="s">
        <v>132</v>
      </c>
      <c r="D47" s="9" t="s">
        <v>61</v>
      </c>
      <c r="E47" s="9" t="s">
        <v>255</v>
      </c>
      <c r="F47" s="39">
        <f t="shared" si="2"/>
        <v>45820</v>
      </c>
      <c r="G47" s="40">
        <v>45820</v>
      </c>
      <c r="H47" s="40">
        <f t="shared" si="0"/>
        <v>0</v>
      </c>
    </row>
    <row r="48" spans="1:8" s="8" customFormat="1" ht="21.75" customHeight="1" x14ac:dyDescent="0.2">
      <c r="A48" s="38">
        <v>35</v>
      </c>
      <c r="B48" s="11">
        <v>33037</v>
      </c>
      <c r="C48" s="9" t="s">
        <v>132</v>
      </c>
      <c r="D48" s="9" t="s">
        <v>14</v>
      </c>
      <c r="E48" s="9" t="s">
        <v>280</v>
      </c>
      <c r="F48" s="39">
        <f t="shared" si="2"/>
        <v>12548.8</v>
      </c>
      <c r="G48" s="40">
        <v>12548.8</v>
      </c>
      <c r="H48" s="40">
        <f t="shared" si="0"/>
        <v>0</v>
      </c>
    </row>
    <row r="49" spans="1:8" s="8" customFormat="1" ht="21.75" customHeight="1" x14ac:dyDescent="0.2">
      <c r="A49" s="38">
        <v>36</v>
      </c>
      <c r="B49" s="11">
        <v>33053</v>
      </c>
      <c r="C49" s="9" t="s">
        <v>132</v>
      </c>
      <c r="D49" s="9" t="s">
        <v>292</v>
      </c>
      <c r="E49" s="9" t="s">
        <v>293</v>
      </c>
      <c r="F49" s="39">
        <f t="shared" si="2"/>
        <v>569147</v>
      </c>
      <c r="G49" s="40">
        <v>569147</v>
      </c>
      <c r="H49" s="40">
        <f t="shared" si="0"/>
        <v>0</v>
      </c>
    </row>
    <row r="50" spans="1:8" s="8" customFormat="1" ht="21.75" customHeight="1" x14ac:dyDescent="0.2">
      <c r="A50" s="38">
        <v>37</v>
      </c>
      <c r="B50" s="11">
        <v>33064</v>
      </c>
      <c r="C50" s="9" t="s">
        <v>132</v>
      </c>
      <c r="D50" s="9" t="s">
        <v>33</v>
      </c>
      <c r="E50" s="9" t="s">
        <v>315</v>
      </c>
      <c r="F50" s="39">
        <f t="shared" si="2"/>
        <v>66770.44</v>
      </c>
      <c r="G50" s="40">
        <v>66770.44</v>
      </c>
      <c r="H50" s="40">
        <f t="shared" si="0"/>
        <v>0</v>
      </c>
    </row>
    <row r="51" spans="1:8" s="8" customFormat="1" ht="21.75" customHeight="1" x14ac:dyDescent="0.2">
      <c r="A51" s="38">
        <v>38</v>
      </c>
      <c r="B51" s="11">
        <v>33082</v>
      </c>
      <c r="C51" s="9" t="s">
        <v>132</v>
      </c>
      <c r="D51" s="9" t="s">
        <v>45</v>
      </c>
      <c r="E51" s="9" t="s">
        <v>319</v>
      </c>
      <c r="F51" s="39">
        <f t="shared" si="2"/>
        <v>476959.12</v>
      </c>
      <c r="G51" s="40">
        <v>476959.12</v>
      </c>
      <c r="H51" s="40">
        <f t="shared" si="0"/>
        <v>0</v>
      </c>
    </row>
    <row r="52" spans="1:8" s="8" customFormat="1" ht="21.75" customHeight="1" x14ac:dyDescent="0.2">
      <c r="A52" s="38">
        <v>39</v>
      </c>
      <c r="B52" s="11">
        <v>33116</v>
      </c>
      <c r="C52" s="9" t="s">
        <v>132</v>
      </c>
      <c r="D52" s="9" t="s">
        <v>55</v>
      </c>
      <c r="E52" s="9" t="s">
        <v>388</v>
      </c>
      <c r="F52" s="39">
        <f t="shared" si="2"/>
        <v>216181.59</v>
      </c>
      <c r="G52" s="40">
        <v>216181.59</v>
      </c>
      <c r="H52" s="40">
        <f t="shared" si="0"/>
        <v>0</v>
      </c>
    </row>
    <row r="53" spans="1:8" s="8" customFormat="1" ht="21.75" customHeight="1" x14ac:dyDescent="0.2">
      <c r="A53" s="38">
        <v>40</v>
      </c>
      <c r="B53" s="11">
        <v>33142</v>
      </c>
      <c r="C53" s="9" t="s">
        <v>132</v>
      </c>
      <c r="D53" s="9" t="s">
        <v>33</v>
      </c>
      <c r="E53" s="9" t="s">
        <v>438</v>
      </c>
      <c r="F53" s="39" t="s">
        <v>42</v>
      </c>
      <c r="G53" s="40">
        <v>0</v>
      </c>
      <c r="H53" s="40" t="e">
        <f t="shared" si="0"/>
        <v>#VALUE!</v>
      </c>
    </row>
    <row r="54" spans="1:8" s="8" customFormat="1" ht="21.75" customHeight="1" x14ac:dyDescent="0.2">
      <c r="A54" s="38">
        <v>41</v>
      </c>
      <c r="B54" s="11">
        <v>33155</v>
      </c>
      <c r="C54" s="9" t="s">
        <v>132</v>
      </c>
      <c r="D54" s="9" t="s">
        <v>33</v>
      </c>
      <c r="E54" s="9" t="s">
        <v>452</v>
      </c>
      <c r="F54" s="39" t="s">
        <v>42</v>
      </c>
      <c r="G54" s="40">
        <v>0</v>
      </c>
      <c r="H54" s="40" t="e">
        <f t="shared" si="0"/>
        <v>#VALUE!</v>
      </c>
    </row>
    <row r="55" spans="1:8" s="8" customFormat="1" ht="21.75" customHeight="1" x14ac:dyDescent="0.2">
      <c r="A55" s="38">
        <v>42</v>
      </c>
      <c r="B55" s="11">
        <v>31128</v>
      </c>
      <c r="C55" s="9" t="s">
        <v>168</v>
      </c>
      <c r="D55" s="9" t="s">
        <v>17</v>
      </c>
      <c r="E55" s="9" t="s">
        <v>169</v>
      </c>
      <c r="F55" s="39">
        <v>16657.2</v>
      </c>
      <c r="G55" s="40">
        <v>11114.96</v>
      </c>
      <c r="H55" s="40">
        <f t="shared" si="0"/>
        <v>-5542.2400000000016</v>
      </c>
    </row>
    <row r="56" spans="1:8" s="8" customFormat="1" ht="21.75" customHeight="1" x14ac:dyDescent="0.2">
      <c r="A56" s="38">
        <v>43</v>
      </c>
      <c r="B56" s="11">
        <v>31517</v>
      </c>
      <c r="C56" s="9" t="s">
        <v>168</v>
      </c>
      <c r="D56" s="9" t="s">
        <v>16</v>
      </c>
      <c r="E56" s="9" t="s">
        <v>170</v>
      </c>
      <c r="F56" s="39">
        <f t="shared" ref="F56:F62" si="3">G56</f>
        <v>51197.64</v>
      </c>
      <c r="G56" s="40">
        <v>51197.64</v>
      </c>
      <c r="H56" s="40">
        <f t="shared" si="0"/>
        <v>0</v>
      </c>
    </row>
    <row r="57" spans="1:8" s="8" customFormat="1" ht="21.75" customHeight="1" x14ac:dyDescent="0.2">
      <c r="A57" s="38">
        <v>44</v>
      </c>
      <c r="B57" s="11">
        <v>31603</v>
      </c>
      <c r="C57" s="9" t="s">
        <v>102</v>
      </c>
      <c r="D57" s="9" t="s">
        <v>0</v>
      </c>
      <c r="E57" s="9" t="s">
        <v>103</v>
      </c>
      <c r="F57" s="39">
        <f t="shared" si="3"/>
        <v>34722.199999999997</v>
      </c>
      <c r="G57" s="40">
        <v>34722.199999999997</v>
      </c>
      <c r="H57" s="40">
        <f t="shared" si="0"/>
        <v>0</v>
      </c>
    </row>
    <row r="58" spans="1:8" s="8" customFormat="1" ht="21.75" customHeight="1" x14ac:dyDescent="0.2">
      <c r="A58" s="38">
        <v>45</v>
      </c>
      <c r="B58" s="11">
        <v>33034</v>
      </c>
      <c r="C58" s="9" t="s">
        <v>102</v>
      </c>
      <c r="D58" s="9" t="s">
        <v>119</v>
      </c>
      <c r="E58" s="9" t="s">
        <v>279</v>
      </c>
      <c r="F58" s="39">
        <f t="shared" si="3"/>
        <v>29415</v>
      </c>
      <c r="G58" s="40">
        <v>29415</v>
      </c>
      <c r="H58" s="40">
        <f t="shared" si="0"/>
        <v>0</v>
      </c>
    </row>
    <row r="59" spans="1:8" s="8" customFormat="1" ht="21.75" customHeight="1" x14ac:dyDescent="0.2">
      <c r="A59" s="38">
        <v>46</v>
      </c>
      <c r="B59" s="11">
        <v>33098</v>
      </c>
      <c r="C59" s="9" t="s">
        <v>102</v>
      </c>
      <c r="D59" s="9" t="s">
        <v>119</v>
      </c>
      <c r="E59" s="9" t="s">
        <v>355</v>
      </c>
      <c r="F59" s="39">
        <f t="shared" si="3"/>
        <v>143602.5</v>
      </c>
      <c r="G59" s="40">
        <v>143602.5</v>
      </c>
      <c r="H59" s="40">
        <f t="shared" si="0"/>
        <v>0</v>
      </c>
    </row>
    <row r="60" spans="1:8" s="8" customFormat="1" ht="21.75" customHeight="1" x14ac:dyDescent="0.2">
      <c r="A60" s="38">
        <v>47</v>
      </c>
      <c r="B60" s="11">
        <v>33110</v>
      </c>
      <c r="C60" s="9" t="s">
        <v>371</v>
      </c>
      <c r="D60" s="9" t="s">
        <v>56</v>
      </c>
      <c r="E60" s="9" t="s">
        <v>372</v>
      </c>
      <c r="F60" s="39">
        <f t="shared" si="3"/>
        <v>5000</v>
      </c>
      <c r="G60" s="40">
        <v>5000</v>
      </c>
      <c r="H60" s="40">
        <f t="shared" si="0"/>
        <v>0</v>
      </c>
    </row>
    <row r="61" spans="1:8" s="8" customFormat="1" ht="21.75" customHeight="1" x14ac:dyDescent="0.2">
      <c r="A61" s="38">
        <v>48</v>
      </c>
      <c r="B61" s="11">
        <v>33076</v>
      </c>
      <c r="C61" s="9" t="s">
        <v>311</v>
      </c>
      <c r="D61" s="9" t="s">
        <v>60</v>
      </c>
      <c r="E61" s="9" t="s">
        <v>320</v>
      </c>
      <c r="F61" s="39">
        <f t="shared" si="3"/>
        <v>141513.4</v>
      </c>
      <c r="G61" s="40">
        <v>141513.4</v>
      </c>
      <c r="H61" s="40">
        <f t="shared" si="0"/>
        <v>0</v>
      </c>
    </row>
    <row r="62" spans="1:8" s="8" customFormat="1" ht="21.75" customHeight="1" x14ac:dyDescent="0.2">
      <c r="A62" s="38">
        <v>49</v>
      </c>
      <c r="B62" s="11">
        <v>31470</v>
      </c>
      <c r="C62" s="9" t="s">
        <v>171</v>
      </c>
      <c r="D62" s="9" t="s">
        <v>35</v>
      </c>
      <c r="E62" s="9" t="s">
        <v>172</v>
      </c>
      <c r="F62" s="39">
        <f t="shared" si="3"/>
        <v>28501.65</v>
      </c>
      <c r="G62" s="40">
        <v>28501.65</v>
      </c>
      <c r="H62" s="40">
        <f t="shared" si="0"/>
        <v>0</v>
      </c>
    </row>
    <row r="63" spans="1:8" s="8" customFormat="1" ht="21.95" customHeight="1" x14ac:dyDescent="0.2">
      <c r="A63" s="38">
        <v>50</v>
      </c>
      <c r="B63" s="11">
        <v>33096</v>
      </c>
      <c r="C63" s="9" t="s">
        <v>356</v>
      </c>
      <c r="D63" s="9" t="s">
        <v>13</v>
      </c>
      <c r="E63" s="9" t="s">
        <v>357</v>
      </c>
      <c r="F63" s="39" t="s">
        <v>42</v>
      </c>
      <c r="G63" s="40">
        <v>0</v>
      </c>
      <c r="H63" s="40" t="e">
        <f t="shared" si="0"/>
        <v>#VALUE!</v>
      </c>
    </row>
    <row r="64" spans="1:8" s="8" customFormat="1" ht="21.75" customHeight="1" x14ac:dyDescent="0.2">
      <c r="A64" s="38">
        <v>51</v>
      </c>
      <c r="B64" s="11">
        <v>33109</v>
      </c>
      <c r="C64" s="9" t="s">
        <v>356</v>
      </c>
      <c r="D64" s="9" t="s">
        <v>348</v>
      </c>
      <c r="E64" s="9" t="s">
        <v>373</v>
      </c>
      <c r="F64" s="39">
        <f>G64</f>
        <v>48773.7</v>
      </c>
      <c r="G64" s="40">
        <v>48773.7</v>
      </c>
      <c r="H64" s="40">
        <f t="shared" si="0"/>
        <v>0</v>
      </c>
    </row>
    <row r="65" spans="1:8" s="8" customFormat="1" ht="21.75" customHeight="1" x14ac:dyDescent="0.2">
      <c r="A65" s="38">
        <v>52</v>
      </c>
      <c r="B65" s="11">
        <v>31605</v>
      </c>
      <c r="C65" s="9" t="s">
        <v>104</v>
      </c>
      <c r="D65" s="9" t="s">
        <v>0</v>
      </c>
      <c r="E65" s="9" t="s">
        <v>105</v>
      </c>
      <c r="F65" s="39">
        <f>G65</f>
        <v>40751.589999999997</v>
      </c>
      <c r="G65" s="40">
        <v>40751.589999999997</v>
      </c>
      <c r="H65" s="40">
        <f t="shared" si="0"/>
        <v>0</v>
      </c>
    </row>
    <row r="66" spans="1:8" s="8" customFormat="1" ht="21.75" customHeight="1" x14ac:dyDescent="0.2">
      <c r="A66" s="38">
        <v>53</v>
      </c>
      <c r="B66" s="11">
        <v>31607</v>
      </c>
      <c r="C66" s="9" t="s">
        <v>104</v>
      </c>
      <c r="D66" s="9" t="s">
        <v>43</v>
      </c>
      <c r="E66" s="9" t="s">
        <v>106</v>
      </c>
      <c r="F66" s="39">
        <f>G66</f>
        <v>29761.43</v>
      </c>
      <c r="G66" s="40">
        <v>29761.43</v>
      </c>
      <c r="H66" s="40">
        <f t="shared" si="0"/>
        <v>0</v>
      </c>
    </row>
    <row r="67" spans="1:8" s="8" customFormat="1" ht="21.75" customHeight="1" x14ac:dyDescent="0.2">
      <c r="A67" s="38">
        <v>54</v>
      </c>
      <c r="B67" s="11">
        <v>31608</v>
      </c>
      <c r="C67" s="9" t="s">
        <v>104</v>
      </c>
      <c r="D67" s="9" t="s">
        <v>43</v>
      </c>
      <c r="E67" s="9" t="s">
        <v>107</v>
      </c>
      <c r="F67" s="39" t="s">
        <v>42</v>
      </c>
      <c r="G67" s="40">
        <v>0</v>
      </c>
      <c r="H67" s="40" t="e">
        <f t="shared" si="0"/>
        <v>#VALUE!</v>
      </c>
    </row>
    <row r="68" spans="1:8" s="8" customFormat="1" ht="21.75" customHeight="1" x14ac:dyDescent="0.2">
      <c r="A68" s="38">
        <v>55</v>
      </c>
      <c r="B68" s="11">
        <v>33019</v>
      </c>
      <c r="C68" s="9" t="s">
        <v>104</v>
      </c>
      <c r="D68" s="9" t="s">
        <v>13</v>
      </c>
      <c r="E68" s="9" t="s">
        <v>256</v>
      </c>
      <c r="F68" s="39">
        <f t="shared" ref="F68:F87" si="4">G68</f>
        <v>48133.64</v>
      </c>
      <c r="G68" s="40">
        <v>48133.64</v>
      </c>
      <c r="H68" s="40">
        <f t="shared" si="0"/>
        <v>0</v>
      </c>
    </row>
    <row r="69" spans="1:8" s="8" customFormat="1" ht="21.75" customHeight="1" x14ac:dyDescent="0.2">
      <c r="A69" s="38">
        <v>56</v>
      </c>
      <c r="B69" s="11">
        <v>33021</v>
      </c>
      <c r="C69" s="9" t="s">
        <v>104</v>
      </c>
      <c r="D69" s="9" t="s">
        <v>43</v>
      </c>
      <c r="E69" s="9" t="s">
        <v>257</v>
      </c>
      <c r="F69" s="39">
        <f t="shared" si="4"/>
        <v>33902.46</v>
      </c>
      <c r="G69" s="40">
        <v>33902.46</v>
      </c>
      <c r="H69" s="40">
        <f t="shared" si="0"/>
        <v>0</v>
      </c>
    </row>
    <row r="70" spans="1:8" s="8" customFormat="1" ht="21.75" customHeight="1" x14ac:dyDescent="0.2">
      <c r="A70" s="38">
        <v>57</v>
      </c>
      <c r="B70" s="11">
        <v>33031</v>
      </c>
      <c r="C70" s="9" t="s">
        <v>104</v>
      </c>
      <c r="D70" s="9" t="s">
        <v>85</v>
      </c>
      <c r="E70" s="9" t="s">
        <v>278</v>
      </c>
      <c r="F70" s="39">
        <f t="shared" si="4"/>
        <v>44618</v>
      </c>
      <c r="G70" s="40">
        <v>44618</v>
      </c>
      <c r="H70" s="40">
        <f t="shared" si="0"/>
        <v>0</v>
      </c>
    </row>
    <row r="71" spans="1:8" s="8" customFormat="1" ht="21.75" customHeight="1" x14ac:dyDescent="0.2">
      <c r="A71" s="38">
        <v>58</v>
      </c>
      <c r="B71" s="11">
        <v>33006</v>
      </c>
      <c r="C71" s="9" t="s">
        <v>74</v>
      </c>
      <c r="D71" s="9" t="s">
        <v>56</v>
      </c>
      <c r="E71" s="9" t="s">
        <v>231</v>
      </c>
      <c r="F71" s="39">
        <f t="shared" si="4"/>
        <v>11312.5</v>
      </c>
      <c r="G71" s="40">
        <v>11312.5</v>
      </c>
      <c r="H71" s="40">
        <f t="shared" si="0"/>
        <v>0</v>
      </c>
    </row>
    <row r="72" spans="1:8" s="8" customFormat="1" ht="21.75" customHeight="1" x14ac:dyDescent="0.2">
      <c r="A72" s="38">
        <v>59</v>
      </c>
      <c r="B72" s="11">
        <v>33022</v>
      </c>
      <c r="C72" s="9" t="s">
        <v>74</v>
      </c>
      <c r="D72" s="9" t="s">
        <v>45</v>
      </c>
      <c r="E72" s="9" t="s">
        <v>258</v>
      </c>
      <c r="F72" s="39">
        <f t="shared" si="4"/>
        <v>91950</v>
      </c>
      <c r="G72" s="40">
        <v>91950</v>
      </c>
      <c r="H72" s="40">
        <f t="shared" si="0"/>
        <v>0</v>
      </c>
    </row>
    <row r="73" spans="1:8" s="8" customFormat="1" ht="21.75" customHeight="1" x14ac:dyDescent="0.2">
      <c r="A73" s="38">
        <v>60</v>
      </c>
      <c r="B73" s="11">
        <v>33035</v>
      </c>
      <c r="C73" s="9" t="s">
        <v>74</v>
      </c>
      <c r="D73" s="9" t="s">
        <v>277</v>
      </c>
      <c r="E73" s="9" t="s">
        <v>276</v>
      </c>
      <c r="F73" s="39">
        <f t="shared" si="4"/>
        <v>168125</v>
      </c>
      <c r="G73" s="40">
        <v>168125</v>
      </c>
      <c r="H73" s="40">
        <f t="shared" si="0"/>
        <v>0</v>
      </c>
    </row>
    <row r="74" spans="1:8" s="8" customFormat="1" ht="21.75" customHeight="1" x14ac:dyDescent="0.2">
      <c r="A74" s="38">
        <v>61</v>
      </c>
      <c r="B74" s="11">
        <v>33086</v>
      </c>
      <c r="C74" s="9" t="s">
        <v>74</v>
      </c>
      <c r="D74" s="9" t="s">
        <v>119</v>
      </c>
      <c r="E74" s="9" t="s">
        <v>343</v>
      </c>
      <c r="F74" s="39">
        <f t="shared" si="4"/>
        <v>315636.02</v>
      </c>
      <c r="G74" s="40">
        <v>315636.02</v>
      </c>
      <c r="H74" s="40">
        <f t="shared" si="0"/>
        <v>0</v>
      </c>
    </row>
    <row r="75" spans="1:8" s="8" customFormat="1" ht="21.75" customHeight="1" x14ac:dyDescent="0.2">
      <c r="A75" s="38">
        <v>62</v>
      </c>
      <c r="B75" s="11">
        <v>33102</v>
      </c>
      <c r="C75" s="9" t="s">
        <v>74</v>
      </c>
      <c r="D75" s="9" t="s">
        <v>33</v>
      </c>
      <c r="E75" s="9" t="s">
        <v>367</v>
      </c>
      <c r="F75" s="39">
        <f t="shared" si="4"/>
        <v>132568.14000000001</v>
      </c>
      <c r="G75" s="40">
        <v>132568.14000000001</v>
      </c>
      <c r="H75" s="40">
        <f t="shared" si="0"/>
        <v>0</v>
      </c>
    </row>
    <row r="76" spans="1:8" s="8" customFormat="1" ht="21.75" customHeight="1" x14ac:dyDescent="0.2">
      <c r="A76" s="38">
        <v>63</v>
      </c>
      <c r="B76" s="11">
        <v>33148</v>
      </c>
      <c r="C76" s="9" t="s">
        <v>74</v>
      </c>
      <c r="D76" s="9" t="s">
        <v>119</v>
      </c>
      <c r="E76" s="9" t="s">
        <v>443</v>
      </c>
      <c r="F76" s="39">
        <f t="shared" si="4"/>
        <v>12718.25</v>
      </c>
      <c r="G76" s="40">
        <v>12718.25</v>
      </c>
      <c r="H76" s="40">
        <f t="shared" si="0"/>
        <v>0</v>
      </c>
    </row>
    <row r="77" spans="1:8" s="8" customFormat="1" ht="21.75" customHeight="1" x14ac:dyDescent="0.2">
      <c r="A77" s="38">
        <v>64</v>
      </c>
      <c r="B77" s="11">
        <v>31665</v>
      </c>
      <c r="C77" s="9" t="s">
        <v>3</v>
      </c>
      <c r="D77" s="9" t="s">
        <v>45</v>
      </c>
      <c r="E77" s="9" t="s">
        <v>262</v>
      </c>
      <c r="F77" s="39">
        <f t="shared" si="4"/>
        <v>18132.55</v>
      </c>
      <c r="G77" s="40">
        <v>18132.55</v>
      </c>
      <c r="H77" s="40">
        <f t="shared" si="0"/>
        <v>0</v>
      </c>
    </row>
    <row r="78" spans="1:8" s="8" customFormat="1" ht="21.75" customHeight="1" x14ac:dyDescent="0.2">
      <c r="A78" s="38">
        <v>65</v>
      </c>
      <c r="B78" s="11">
        <v>33061</v>
      </c>
      <c r="C78" s="9" t="s">
        <v>3</v>
      </c>
      <c r="D78" s="9" t="s">
        <v>43</v>
      </c>
      <c r="E78" s="9" t="s">
        <v>306</v>
      </c>
      <c r="F78" s="39">
        <f t="shared" si="4"/>
        <v>132332.37</v>
      </c>
      <c r="G78" s="40">
        <v>132332.37</v>
      </c>
      <c r="H78" s="40">
        <f t="shared" si="0"/>
        <v>0</v>
      </c>
    </row>
    <row r="79" spans="1:8" s="8" customFormat="1" ht="21.75" customHeight="1" x14ac:dyDescent="0.2">
      <c r="A79" s="38">
        <v>66</v>
      </c>
      <c r="B79" s="11">
        <v>33106</v>
      </c>
      <c r="C79" s="9" t="s">
        <v>3</v>
      </c>
      <c r="D79" s="9" t="s">
        <v>43</v>
      </c>
      <c r="E79" s="9" t="s">
        <v>374</v>
      </c>
      <c r="F79" s="39">
        <f t="shared" si="4"/>
        <v>63880</v>
      </c>
      <c r="G79" s="40">
        <v>63880</v>
      </c>
      <c r="H79" s="40">
        <f t="shared" ref="H79:H142" si="5">G79-F79</f>
        <v>0</v>
      </c>
    </row>
    <row r="80" spans="1:8" s="8" customFormat="1" ht="21.75" customHeight="1" x14ac:dyDescent="0.2">
      <c r="A80" s="38">
        <v>67</v>
      </c>
      <c r="B80" s="11">
        <v>33135</v>
      </c>
      <c r="C80" s="9" t="s">
        <v>3</v>
      </c>
      <c r="D80" s="9" t="s">
        <v>395</v>
      </c>
      <c r="E80" s="9" t="s">
        <v>425</v>
      </c>
      <c r="F80" s="39">
        <f t="shared" si="4"/>
        <v>8100</v>
      </c>
      <c r="G80" s="40">
        <v>8100</v>
      </c>
      <c r="H80" s="40">
        <f t="shared" si="5"/>
        <v>0</v>
      </c>
    </row>
    <row r="81" spans="1:8" s="8" customFormat="1" ht="21.75" customHeight="1" x14ac:dyDescent="0.2">
      <c r="A81" s="38">
        <v>68</v>
      </c>
      <c r="B81" s="11">
        <v>31481</v>
      </c>
      <c r="C81" s="9" t="s">
        <v>173</v>
      </c>
      <c r="D81" s="9" t="s">
        <v>29</v>
      </c>
      <c r="E81" s="9" t="s">
        <v>174</v>
      </c>
      <c r="F81" s="39">
        <f t="shared" si="4"/>
        <v>150271.43</v>
      </c>
      <c r="G81" s="40">
        <v>150271.43</v>
      </c>
      <c r="H81" s="40">
        <f t="shared" si="5"/>
        <v>0</v>
      </c>
    </row>
    <row r="82" spans="1:8" s="8" customFormat="1" ht="21.75" customHeight="1" x14ac:dyDescent="0.2">
      <c r="A82" s="38">
        <v>69</v>
      </c>
      <c r="B82" s="11">
        <v>31683</v>
      </c>
      <c r="C82" s="9" t="s">
        <v>321</v>
      </c>
      <c r="D82" s="9" t="s">
        <v>432</v>
      </c>
      <c r="E82" s="9" t="str">
        <f>PROPER([1]Planilha1!$B$129)</f>
        <v>Est Clin Distrofias Musculares-Sarepta</v>
      </c>
      <c r="F82" s="39">
        <f t="shared" si="4"/>
        <v>184140</v>
      </c>
      <c r="G82" s="40">
        <v>184140</v>
      </c>
      <c r="H82" s="40">
        <f t="shared" si="5"/>
        <v>0</v>
      </c>
    </row>
    <row r="83" spans="1:8" s="8" customFormat="1" ht="21.75" customHeight="1" x14ac:dyDescent="0.2">
      <c r="A83" s="38">
        <v>70</v>
      </c>
      <c r="B83" s="17">
        <v>33071</v>
      </c>
      <c r="C83" s="9" t="s">
        <v>321</v>
      </c>
      <c r="D83" s="9" t="s">
        <v>266</v>
      </c>
      <c r="E83" s="9" t="s">
        <v>322</v>
      </c>
      <c r="F83" s="39">
        <f t="shared" si="4"/>
        <v>6301.11</v>
      </c>
      <c r="G83" s="40">
        <v>6301.11</v>
      </c>
      <c r="H83" s="40">
        <f t="shared" si="5"/>
        <v>0</v>
      </c>
    </row>
    <row r="84" spans="1:8" s="8" customFormat="1" ht="21.75" customHeight="1" x14ac:dyDescent="0.2">
      <c r="A84" s="38">
        <v>71</v>
      </c>
      <c r="B84" s="11">
        <v>33072</v>
      </c>
      <c r="C84" s="9" t="s">
        <v>321</v>
      </c>
      <c r="D84" s="9" t="s">
        <v>266</v>
      </c>
      <c r="E84" s="9" t="s">
        <v>323</v>
      </c>
      <c r="F84" s="39">
        <f t="shared" si="4"/>
        <v>542254.28</v>
      </c>
      <c r="G84" s="40">
        <v>542254.28</v>
      </c>
      <c r="H84" s="40">
        <f t="shared" si="5"/>
        <v>0</v>
      </c>
    </row>
    <row r="85" spans="1:8" s="8" customFormat="1" ht="21.75" customHeight="1" x14ac:dyDescent="0.2">
      <c r="A85" s="38">
        <v>72</v>
      </c>
      <c r="B85" s="11">
        <v>33087</v>
      </c>
      <c r="C85" s="9" t="s">
        <v>321</v>
      </c>
      <c r="D85" s="9" t="s">
        <v>98</v>
      </c>
      <c r="E85" s="9" t="s">
        <v>344</v>
      </c>
      <c r="F85" s="39">
        <f t="shared" si="4"/>
        <v>3518.75</v>
      </c>
      <c r="G85" s="40">
        <v>3518.75</v>
      </c>
      <c r="H85" s="40">
        <f t="shared" si="5"/>
        <v>0</v>
      </c>
    </row>
    <row r="86" spans="1:8" s="8" customFormat="1" ht="21.75" customHeight="1" x14ac:dyDescent="0.2">
      <c r="A86" s="38">
        <v>73</v>
      </c>
      <c r="B86" s="11">
        <v>33123</v>
      </c>
      <c r="C86" s="9" t="s">
        <v>321</v>
      </c>
      <c r="D86" s="9" t="s">
        <v>395</v>
      </c>
      <c r="E86" s="9" t="s">
        <v>402</v>
      </c>
      <c r="F86" s="39">
        <f t="shared" si="4"/>
        <v>24483.09</v>
      </c>
      <c r="G86" s="40">
        <v>24483.09</v>
      </c>
      <c r="H86" s="40">
        <f t="shared" si="5"/>
        <v>0</v>
      </c>
    </row>
    <row r="87" spans="1:8" s="8" customFormat="1" ht="21.75" customHeight="1" x14ac:dyDescent="0.2">
      <c r="A87" s="38">
        <v>74</v>
      </c>
      <c r="B87" s="11">
        <v>33133</v>
      </c>
      <c r="C87" s="9" t="s">
        <v>321</v>
      </c>
      <c r="D87" s="9" t="s">
        <v>43</v>
      </c>
      <c r="E87" s="9" t="s">
        <v>418</v>
      </c>
      <c r="F87" s="39">
        <f t="shared" si="4"/>
        <v>47848.75</v>
      </c>
      <c r="G87" s="40">
        <v>47848.75</v>
      </c>
      <c r="H87" s="40">
        <f t="shared" si="5"/>
        <v>0</v>
      </c>
    </row>
    <row r="88" spans="1:8" s="8" customFormat="1" ht="21.75" customHeight="1" x14ac:dyDescent="0.2">
      <c r="A88" s="38">
        <v>75</v>
      </c>
      <c r="B88" s="11">
        <v>33141</v>
      </c>
      <c r="C88" s="9" t="s">
        <v>321</v>
      </c>
      <c r="D88" s="9" t="s">
        <v>82</v>
      </c>
      <c r="E88" s="9" t="s">
        <v>437</v>
      </c>
      <c r="F88" s="39" t="s">
        <v>42</v>
      </c>
      <c r="G88" s="40">
        <v>0</v>
      </c>
      <c r="H88" s="40" t="e">
        <f t="shared" si="5"/>
        <v>#VALUE!</v>
      </c>
    </row>
    <row r="89" spans="1:8" s="8" customFormat="1" ht="21.75" customHeight="1" x14ac:dyDescent="0.2">
      <c r="A89" s="38">
        <v>76</v>
      </c>
      <c r="B89" s="11">
        <v>33121</v>
      </c>
      <c r="C89" s="9" t="s">
        <v>87</v>
      </c>
      <c r="D89" s="9" t="s">
        <v>61</v>
      </c>
      <c r="E89" s="9" t="s">
        <v>396</v>
      </c>
      <c r="F89" s="39">
        <f>G89</f>
        <v>7953</v>
      </c>
      <c r="G89" s="40">
        <v>7953</v>
      </c>
      <c r="H89" s="40">
        <f t="shared" si="5"/>
        <v>0</v>
      </c>
    </row>
    <row r="90" spans="1:8" s="8" customFormat="1" ht="21.75" customHeight="1" x14ac:dyDescent="0.2">
      <c r="A90" s="38">
        <v>77</v>
      </c>
      <c r="B90" s="11">
        <v>33054</v>
      </c>
      <c r="C90" s="9" t="s">
        <v>294</v>
      </c>
      <c r="D90" s="9" t="s">
        <v>292</v>
      </c>
      <c r="E90" s="9" t="s">
        <v>295</v>
      </c>
      <c r="F90" s="39">
        <f>G90</f>
        <v>319114.5</v>
      </c>
      <c r="G90" s="40">
        <v>319114.5</v>
      </c>
      <c r="H90" s="40">
        <f t="shared" si="5"/>
        <v>0</v>
      </c>
    </row>
    <row r="91" spans="1:8" s="8" customFormat="1" ht="21.75" customHeight="1" x14ac:dyDescent="0.2">
      <c r="A91" s="38">
        <v>78</v>
      </c>
      <c r="B91" s="11">
        <v>33104</v>
      </c>
      <c r="C91" s="9" t="s">
        <v>294</v>
      </c>
      <c r="D91" s="9" t="s">
        <v>368</v>
      </c>
      <c r="E91" s="9" t="s">
        <v>369</v>
      </c>
      <c r="F91" s="39">
        <f>G91</f>
        <v>5807</v>
      </c>
      <c r="G91" s="40">
        <v>5807</v>
      </c>
      <c r="H91" s="40">
        <f t="shared" si="5"/>
        <v>0</v>
      </c>
    </row>
    <row r="92" spans="1:8" s="8" customFormat="1" ht="21.75" customHeight="1" x14ac:dyDescent="0.2">
      <c r="A92" s="38">
        <v>79</v>
      </c>
      <c r="B92" s="11">
        <v>31060</v>
      </c>
      <c r="C92" s="9" t="s">
        <v>26</v>
      </c>
      <c r="D92" s="9" t="s">
        <v>0</v>
      </c>
      <c r="E92" s="9" t="s">
        <v>175</v>
      </c>
      <c r="F92" s="39">
        <f>G92</f>
        <v>838141.07999999984</v>
      </c>
      <c r="G92" s="40">
        <v>838141.07999999984</v>
      </c>
      <c r="H92" s="40">
        <f t="shared" si="5"/>
        <v>0</v>
      </c>
    </row>
    <row r="93" spans="1:8" s="8" customFormat="1" ht="21.75" customHeight="1" x14ac:dyDescent="0.2">
      <c r="A93" s="38">
        <v>80</v>
      </c>
      <c r="B93" s="11">
        <v>31539</v>
      </c>
      <c r="C93" s="9" t="s">
        <v>26</v>
      </c>
      <c r="D93" s="9" t="s">
        <v>56</v>
      </c>
      <c r="E93" s="9" t="s">
        <v>176</v>
      </c>
      <c r="F93" s="39">
        <v>1350000</v>
      </c>
      <c r="G93" s="40">
        <v>1351320.32</v>
      </c>
      <c r="H93" s="40">
        <f t="shared" si="5"/>
        <v>1320.3200000000652</v>
      </c>
    </row>
    <row r="94" spans="1:8" s="8" customFormat="1" ht="21.75" customHeight="1" x14ac:dyDescent="0.2">
      <c r="A94" s="38">
        <v>81</v>
      </c>
      <c r="B94" s="11">
        <v>33042</v>
      </c>
      <c r="C94" s="9" t="s">
        <v>77</v>
      </c>
      <c r="D94" s="9" t="s">
        <v>82</v>
      </c>
      <c r="E94" s="9" t="s">
        <v>287</v>
      </c>
      <c r="F94" s="39">
        <f t="shared" ref="F94:F101" si="6">G94</f>
        <v>1285860.07</v>
      </c>
      <c r="G94" s="40">
        <v>1285860.07</v>
      </c>
      <c r="H94" s="40">
        <f t="shared" si="5"/>
        <v>0</v>
      </c>
    </row>
    <row r="95" spans="1:8" s="8" customFormat="1" ht="21.75" customHeight="1" x14ac:dyDescent="0.2">
      <c r="A95" s="38">
        <v>82</v>
      </c>
      <c r="B95" s="11">
        <v>33127</v>
      </c>
      <c r="C95" s="9" t="str">
        <f>PROPER([2]Ativos!$E$260)</f>
        <v>Esper Georges Kallás</v>
      </c>
      <c r="D95" s="9" t="s">
        <v>82</v>
      </c>
      <c r="E95" s="9" t="str">
        <f>PROPER([2]Ativos!$B$260)</f>
        <v>Est Clin Bcx4430-108 - Imunologia - Ppd</v>
      </c>
      <c r="F95" s="39">
        <f t="shared" si="6"/>
        <v>263664.62</v>
      </c>
      <c r="G95" s="40">
        <v>263664.62</v>
      </c>
      <c r="H95" s="40">
        <f t="shared" si="5"/>
        <v>0</v>
      </c>
    </row>
    <row r="96" spans="1:8" s="8" customFormat="1" ht="21.75" customHeight="1" x14ac:dyDescent="0.2">
      <c r="A96" s="38">
        <v>83</v>
      </c>
      <c r="B96" s="11">
        <v>33144</v>
      </c>
      <c r="C96" s="9" t="s">
        <v>77</v>
      </c>
      <c r="D96" s="9" t="s">
        <v>14</v>
      </c>
      <c r="E96" s="9" t="s">
        <v>440</v>
      </c>
      <c r="F96" s="39">
        <f t="shared" si="6"/>
        <v>38537.5</v>
      </c>
      <c r="G96" s="40">
        <v>38537.5</v>
      </c>
      <c r="H96" s="40">
        <f t="shared" si="5"/>
        <v>0</v>
      </c>
    </row>
    <row r="97" spans="1:8" s="8" customFormat="1" ht="21.75" customHeight="1" x14ac:dyDescent="0.2">
      <c r="A97" s="38">
        <v>84</v>
      </c>
      <c r="B97" s="11">
        <v>33145</v>
      </c>
      <c r="C97" s="9" t="s">
        <v>77</v>
      </c>
      <c r="D97" s="9" t="s">
        <v>217</v>
      </c>
      <c r="E97" s="9" t="s">
        <v>441</v>
      </c>
      <c r="F97" s="39">
        <f t="shared" si="6"/>
        <v>8537</v>
      </c>
      <c r="G97" s="40">
        <v>8537</v>
      </c>
      <c r="H97" s="40">
        <f t="shared" si="5"/>
        <v>0</v>
      </c>
    </row>
    <row r="98" spans="1:8" s="8" customFormat="1" ht="21.75" customHeight="1" x14ac:dyDescent="0.2">
      <c r="A98" s="38">
        <v>85</v>
      </c>
      <c r="B98" s="11">
        <v>33146</v>
      </c>
      <c r="C98" s="9" t="s">
        <v>77</v>
      </c>
      <c r="D98" s="9" t="s">
        <v>260</v>
      </c>
      <c r="E98" s="9" t="s">
        <v>442</v>
      </c>
      <c r="F98" s="39">
        <f t="shared" si="6"/>
        <v>7440</v>
      </c>
      <c r="G98" s="40">
        <v>7440</v>
      </c>
      <c r="H98" s="40">
        <f t="shared" si="5"/>
        <v>0</v>
      </c>
    </row>
    <row r="99" spans="1:8" s="8" customFormat="1" ht="21.75" customHeight="1" x14ac:dyDescent="0.2">
      <c r="A99" s="38">
        <v>86</v>
      </c>
      <c r="B99" s="11">
        <v>31489</v>
      </c>
      <c r="C99" s="9" t="s">
        <v>66</v>
      </c>
      <c r="D99" s="9" t="s">
        <v>44</v>
      </c>
      <c r="E99" s="9" t="s">
        <v>177</v>
      </c>
      <c r="F99" s="39">
        <f t="shared" si="6"/>
        <v>100236</v>
      </c>
      <c r="G99" s="40">
        <v>100236</v>
      </c>
      <c r="H99" s="40">
        <f t="shared" si="5"/>
        <v>0</v>
      </c>
    </row>
    <row r="100" spans="1:8" s="8" customFormat="1" ht="21.75" customHeight="1" x14ac:dyDescent="0.2">
      <c r="A100" s="38">
        <v>87</v>
      </c>
      <c r="B100" s="11">
        <v>31535</v>
      </c>
      <c r="C100" s="9" t="s">
        <v>66</v>
      </c>
      <c r="D100" s="9" t="s">
        <v>44</v>
      </c>
      <c r="E100" s="9" t="s">
        <v>178</v>
      </c>
      <c r="F100" s="39">
        <f t="shared" si="6"/>
        <v>74950</v>
      </c>
      <c r="G100" s="40">
        <v>74950</v>
      </c>
      <c r="H100" s="40">
        <f t="shared" si="5"/>
        <v>0</v>
      </c>
    </row>
    <row r="101" spans="1:8" s="8" customFormat="1" ht="21.75" customHeight="1" x14ac:dyDescent="0.2">
      <c r="A101" s="38">
        <v>88</v>
      </c>
      <c r="B101" s="11">
        <v>31662</v>
      </c>
      <c r="C101" s="12" t="s">
        <v>244</v>
      </c>
      <c r="D101" s="12" t="s">
        <v>234</v>
      </c>
      <c r="E101" s="12" t="s">
        <v>245</v>
      </c>
      <c r="F101" s="39">
        <f t="shared" si="6"/>
        <v>162500</v>
      </c>
      <c r="G101" s="40">
        <v>162500</v>
      </c>
      <c r="H101" s="40">
        <f t="shared" si="5"/>
        <v>0</v>
      </c>
    </row>
    <row r="102" spans="1:8" s="8" customFormat="1" ht="21.75" customHeight="1" x14ac:dyDescent="0.2">
      <c r="A102" s="38">
        <v>89</v>
      </c>
      <c r="B102" s="11">
        <v>31666</v>
      </c>
      <c r="C102" s="9" t="s">
        <v>5</v>
      </c>
      <c r="D102" s="9" t="s">
        <v>54</v>
      </c>
      <c r="E102" s="9" t="s">
        <v>263</v>
      </c>
      <c r="F102" s="39" t="s">
        <v>42</v>
      </c>
      <c r="G102" s="40">
        <v>0</v>
      </c>
      <c r="H102" s="40" t="e">
        <f t="shared" si="5"/>
        <v>#VALUE!</v>
      </c>
    </row>
    <row r="103" spans="1:8" s="8" customFormat="1" ht="21.75" customHeight="1" x14ac:dyDescent="0.2">
      <c r="A103" s="38">
        <v>90</v>
      </c>
      <c r="B103" s="11">
        <v>31667</v>
      </c>
      <c r="C103" s="9" t="s">
        <v>5</v>
      </c>
      <c r="D103" s="9" t="s">
        <v>249</v>
      </c>
      <c r="E103" s="9" t="s">
        <v>264</v>
      </c>
      <c r="F103" s="39" t="s">
        <v>42</v>
      </c>
      <c r="G103" s="40">
        <v>0</v>
      </c>
      <c r="H103" s="40" t="e">
        <f t="shared" si="5"/>
        <v>#VALUE!</v>
      </c>
    </row>
    <row r="104" spans="1:8" s="8" customFormat="1" ht="21.75" customHeight="1" x14ac:dyDescent="0.2">
      <c r="A104" s="38">
        <v>91</v>
      </c>
      <c r="B104" s="11">
        <v>33051</v>
      </c>
      <c r="C104" s="9" t="s">
        <v>5</v>
      </c>
      <c r="D104" s="9" t="s">
        <v>119</v>
      </c>
      <c r="E104" s="9" t="s">
        <v>296</v>
      </c>
      <c r="F104" s="39">
        <f>G104</f>
        <v>62500</v>
      </c>
      <c r="G104" s="40">
        <v>62500</v>
      </c>
      <c r="H104" s="40">
        <f t="shared" si="5"/>
        <v>0</v>
      </c>
    </row>
    <row r="105" spans="1:8" s="8" customFormat="1" ht="21.75" customHeight="1" x14ac:dyDescent="0.2">
      <c r="A105" s="38">
        <v>92</v>
      </c>
      <c r="B105" s="11">
        <v>33113</v>
      </c>
      <c r="C105" s="9" t="s">
        <v>5</v>
      </c>
      <c r="D105" s="9" t="s">
        <v>383</v>
      </c>
      <c r="E105" s="9" t="s">
        <v>385</v>
      </c>
      <c r="F105" s="39">
        <f>G105</f>
        <v>78029.98</v>
      </c>
      <c r="G105" s="40">
        <v>78029.98</v>
      </c>
      <c r="H105" s="40">
        <f t="shared" si="5"/>
        <v>0</v>
      </c>
    </row>
    <row r="106" spans="1:8" s="8" customFormat="1" ht="21.75" customHeight="1" x14ac:dyDescent="0.2">
      <c r="A106" s="38">
        <v>93</v>
      </c>
      <c r="B106" s="11">
        <v>33114</v>
      </c>
      <c r="C106" s="9" t="s">
        <v>5</v>
      </c>
      <c r="D106" s="9" t="s">
        <v>383</v>
      </c>
      <c r="E106" s="9" t="s">
        <v>384</v>
      </c>
      <c r="F106" s="39">
        <f>G106</f>
        <v>22921.510000000002</v>
      </c>
      <c r="G106" s="40">
        <v>22921.510000000002</v>
      </c>
      <c r="H106" s="40">
        <f t="shared" si="5"/>
        <v>0</v>
      </c>
    </row>
    <row r="107" spans="1:8" s="8" customFormat="1" ht="21.75" customHeight="1" x14ac:dyDescent="0.2">
      <c r="A107" s="38">
        <v>94</v>
      </c>
      <c r="B107" s="11">
        <v>33115</v>
      </c>
      <c r="C107" s="9" t="s">
        <v>5</v>
      </c>
      <c r="D107" s="9" t="s">
        <v>383</v>
      </c>
      <c r="E107" s="9" t="s">
        <v>382</v>
      </c>
      <c r="F107" s="39" t="s">
        <v>42</v>
      </c>
      <c r="G107" s="40">
        <v>0</v>
      </c>
      <c r="H107" s="40" t="e">
        <f t="shared" si="5"/>
        <v>#VALUE!</v>
      </c>
    </row>
    <row r="108" spans="1:8" s="8" customFormat="1" ht="21.75" customHeight="1" x14ac:dyDescent="0.2">
      <c r="A108" s="38">
        <v>95</v>
      </c>
      <c r="B108" s="11">
        <v>33147</v>
      </c>
      <c r="C108" s="9" t="s">
        <v>5</v>
      </c>
      <c r="D108" s="9" t="s">
        <v>56</v>
      </c>
      <c r="E108" s="9" t="s">
        <v>444</v>
      </c>
      <c r="F108" s="39">
        <f t="shared" ref="F108:F123" si="7">G108</f>
        <v>5000</v>
      </c>
      <c r="G108" s="40">
        <v>5000</v>
      </c>
      <c r="H108" s="40">
        <f t="shared" si="5"/>
        <v>0</v>
      </c>
    </row>
    <row r="109" spans="1:8" s="8" customFormat="1" ht="21.75" customHeight="1" x14ac:dyDescent="0.2">
      <c r="A109" s="38">
        <v>96</v>
      </c>
      <c r="B109" s="11">
        <v>31461</v>
      </c>
      <c r="C109" s="9" t="s">
        <v>27</v>
      </c>
      <c r="D109" s="9" t="s">
        <v>2</v>
      </c>
      <c r="E109" s="9" t="s">
        <v>179</v>
      </c>
      <c r="F109" s="39">
        <f t="shared" si="7"/>
        <v>2854.24</v>
      </c>
      <c r="G109" s="40">
        <v>2854.24</v>
      </c>
      <c r="H109" s="40">
        <f t="shared" si="5"/>
        <v>0</v>
      </c>
    </row>
    <row r="110" spans="1:8" s="8" customFormat="1" ht="21.75" customHeight="1" x14ac:dyDescent="0.2">
      <c r="A110" s="38">
        <v>97</v>
      </c>
      <c r="B110" s="11">
        <v>31639</v>
      </c>
      <c r="C110" s="9" t="s">
        <v>27</v>
      </c>
      <c r="D110" s="9" t="s">
        <v>45</v>
      </c>
      <c r="E110" s="9" t="s">
        <v>134</v>
      </c>
      <c r="F110" s="39">
        <f t="shared" si="7"/>
        <v>5445</v>
      </c>
      <c r="G110" s="40">
        <v>5445</v>
      </c>
      <c r="H110" s="40">
        <f t="shared" si="5"/>
        <v>0</v>
      </c>
    </row>
    <row r="111" spans="1:8" s="8" customFormat="1" ht="21.75" customHeight="1" x14ac:dyDescent="0.2">
      <c r="A111" s="38">
        <v>98</v>
      </c>
      <c r="B111" s="11">
        <v>31640</v>
      </c>
      <c r="C111" s="9" t="s">
        <v>27</v>
      </c>
      <c r="D111" s="9" t="s">
        <v>45</v>
      </c>
      <c r="E111" s="9" t="s">
        <v>135</v>
      </c>
      <c r="F111" s="39">
        <f t="shared" si="7"/>
        <v>2939.24</v>
      </c>
      <c r="G111" s="40">
        <v>2939.24</v>
      </c>
      <c r="H111" s="40">
        <f t="shared" si="5"/>
        <v>0</v>
      </c>
    </row>
    <row r="112" spans="1:8" s="8" customFormat="1" ht="21.75" customHeight="1" x14ac:dyDescent="0.2">
      <c r="A112" s="38">
        <v>99</v>
      </c>
      <c r="B112" s="11">
        <v>33028</v>
      </c>
      <c r="C112" s="9" t="s">
        <v>265</v>
      </c>
      <c r="D112" s="9" t="s">
        <v>266</v>
      </c>
      <c r="E112" s="9" t="s">
        <v>267</v>
      </c>
      <c r="F112" s="39">
        <f t="shared" si="7"/>
        <v>12047.2</v>
      </c>
      <c r="G112" s="40">
        <v>12047.2</v>
      </c>
      <c r="H112" s="40">
        <f t="shared" si="5"/>
        <v>0</v>
      </c>
    </row>
    <row r="113" spans="1:8" s="8" customFormat="1" ht="21.75" customHeight="1" x14ac:dyDescent="0.2">
      <c r="A113" s="38">
        <v>100</v>
      </c>
      <c r="B113" s="11">
        <v>31679</v>
      </c>
      <c r="C113" s="9" t="s">
        <v>419</v>
      </c>
      <c r="D113" s="9" t="s">
        <v>29</v>
      </c>
      <c r="E113" s="9" t="s">
        <v>420</v>
      </c>
      <c r="F113" s="39">
        <f t="shared" si="7"/>
        <v>57795.98</v>
      </c>
      <c r="G113" s="40">
        <v>57795.98</v>
      </c>
      <c r="H113" s="40">
        <f t="shared" si="5"/>
        <v>0</v>
      </c>
    </row>
    <row r="114" spans="1:8" s="8" customFormat="1" ht="21.75" customHeight="1" x14ac:dyDescent="0.2">
      <c r="A114" s="38">
        <v>101</v>
      </c>
      <c r="B114" s="11">
        <v>31680</v>
      </c>
      <c r="C114" s="9" t="s">
        <v>419</v>
      </c>
      <c r="D114" s="9" t="s">
        <v>29</v>
      </c>
      <c r="E114" s="9" t="s">
        <v>421</v>
      </c>
      <c r="F114" s="39">
        <f t="shared" si="7"/>
        <v>30976.81</v>
      </c>
      <c r="G114" s="40">
        <v>30976.81</v>
      </c>
      <c r="H114" s="40">
        <f t="shared" si="5"/>
        <v>0</v>
      </c>
    </row>
    <row r="115" spans="1:8" s="8" customFormat="1" ht="21.75" customHeight="1" x14ac:dyDescent="0.2">
      <c r="A115" s="38">
        <v>102</v>
      </c>
      <c r="B115" s="11">
        <v>31619</v>
      </c>
      <c r="C115" s="9" t="s">
        <v>124</v>
      </c>
      <c r="D115" s="9" t="s">
        <v>56</v>
      </c>
      <c r="E115" s="9" t="s">
        <v>125</v>
      </c>
      <c r="F115" s="39">
        <f t="shared" si="7"/>
        <v>89000</v>
      </c>
      <c r="G115" s="40">
        <v>89000</v>
      </c>
      <c r="H115" s="40">
        <f t="shared" si="5"/>
        <v>0</v>
      </c>
    </row>
    <row r="116" spans="1:8" s="8" customFormat="1" ht="21.75" customHeight="1" x14ac:dyDescent="0.2">
      <c r="A116" s="38">
        <v>103</v>
      </c>
      <c r="B116" s="11">
        <v>33024</v>
      </c>
      <c r="C116" s="9" t="s">
        <v>124</v>
      </c>
      <c r="D116" s="9" t="s">
        <v>48</v>
      </c>
      <c r="E116" s="9" t="s">
        <v>259</v>
      </c>
      <c r="F116" s="39">
        <f t="shared" si="7"/>
        <v>449130.48</v>
      </c>
      <c r="G116" s="40">
        <v>449130.48</v>
      </c>
      <c r="H116" s="40">
        <f t="shared" si="5"/>
        <v>0</v>
      </c>
    </row>
    <row r="117" spans="1:8" s="8" customFormat="1" ht="21.75" customHeight="1" x14ac:dyDescent="0.2">
      <c r="A117" s="38">
        <v>104</v>
      </c>
      <c r="B117" s="11">
        <v>33027</v>
      </c>
      <c r="C117" s="9" t="s">
        <v>124</v>
      </c>
      <c r="D117" s="9" t="s">
        <v>268</v>
      </c>
      <c r="E117" s="9" t="s">
        <v>269</v>
      </c>
      <c r="F117" s="39">
        <f t="shared" si="7"/>
        <v>204706.86</v>
      </c>
      <c r="G117" s="40">
        <v>204706.86</v>
      </c>
      <c r="H117" s="40">
        <f t="shared" si="5"/>
        <v>0</v>
      </c>
    </row>
    <row r="118" spans="1:8" s="45" customFormat="1" ht="21.75" customHeight="1" x14ac:dyDescent="0.2">
      <c r="A118" s="38">
        <v>105</v>
      </c>
      <c r="B118" s="11">
        <v>33049</v>
      </c>
      <c r="C118" s="9" t="s">
        <v>124</v>
      </c>
      <c r="D118" s="9" t="s">
        <v>82</v>
      </c>
      <c r="E118" s="9" t="s">
        <v>298</v>
      </c>
      <c r="F118" s="39">
        <f t="shared" si="7"/>
        <v>153832.1</v>
      </c>
      <c r="G118" s="40">
        <v>153832.1</v>
      </c>
      <c r="H118" s="40">
        <f t="shared" si="5"/>
        <v>0</v>
      </c>
    </row>
    <row r="119" spans="1:8" s="8" customFormat="1" ht="21.75" customHeight="1" x14ac:dyDescent="0.2">
      <c r="A119" s="38">
        <v>106</v>
      </c>
      <c r="B119" s="11">
        <v>33050</v>
      </c>
      <c r="C119" s="9" t="s">
        <v>124</v>
      </c>
      <c r="D119" s="9" t="s">
        <v>82</v>
      </c>
      <c r="E119" s="9" t="s">
        <v>299</v>
      </c>
      <c r="F119" s="39">
        <f t="shared" si="7"/>
        <v>223178.71999999997</v>
      </c>
      <c r="G119" s="40">
        <v>223178.71999999997</v>
      </c>
      <c r="H119" s="40">
        <f t="shared" si="5"/>
        <v>0</v>
      </c>
    </row>
    <row r="120" spans="1:8" s="8" customFormat="1" ht="21.75" customHeight="1" x14ac:dyDescent="0.2">
      <c r="A120" s="38">
        <v>107</v>
      </c>
      <c r="B120" s="11">
        <v>33058</v>
      </c>
      <c r="C120" s="12" t="s">
        <v>124</v>
      </c>
      <c r="D120" s="12" t="s">
        <v>297</v>
      </c>
      <c r="E120" s="12" t="s">
        <v>307</v>
      </c>
      <c r="F120" s="39">
        <f t="shared" si="7"/>
        <v>286716.63</v>
      </c>
      <c r="G120" s="40">
        <v>286716.63</v>
      </c>
      <c r="H120" s="40">
        <f t="shared" si="5"/>
        <v>0</v>
      </c>
    </row>
    <row r="121" spans="1:8" s="8" customFormat="1" ht="21.75" customHeight="1" x14ac:dyDescent="0.2">
      <c r="A121" s="38">
        <v>108</v>
      </c>
      <c r="B121" s="11">
        <v>33059</v>
      </c>
      <c r="C121" s="9" t="s">
        <v>124</v>
      </c>
      <c r="D121" s="9" t="s">
        <v>297</v>
      </c>
      <c r="E121" s="9" t="s">
        <v>308</v>
      </c>
      <c r="F121" s="39">
        <f t="shared" si="7"/>
        <v>236875.88</v>
      </c>
      <c r="G121" s="40">
        <v>236875.88</v>
      </c>
      <c r="H121" s="40">
        <f t="shared" si="5"/>
        <v>0</v>
      </c>
    </row>
    <row r="122" spans="1:8" s="8" customFormat="1" ht="21.75" customHeight="1" x14ac:dyDescent="0.2">
      <c r="A122" s="38">
        <v>109</v>
      </c>
      <c r="B122" s="11">
        <v>33060</v>
      </c>
      <c r="C122" s="9" t="s">
        <v>124</v>
      </c>
      <c r="D122" s="9" t="s">
        <v>324</v>
      </c>
      <c r="E122" s="9" t="s">
        <v>309</v>
      </c>
      <c r="F122" s="39">
        <f t="shared" si="7"/>
        <v>250891.53999999998</v>
      </c>
      <c r="G122" s="40">
        <v>250891.53999999998</v>
      </c>
      <c r="H122" s="40">
        <f t="shared" si="5"/>
        <v>0</v>
      </c>
    </row>
    <row r="123" spans="1:8" s="8" customFormat="1" ht="21.75" customHeight="1" x14ac:dyDescent="0.2">
      <c r="A123" s="38">
        <v>110</v>
      </c>
      <c r="B123" s="11">
        <v>33134</v>
      </c>
      <c r="C123" s="9" t="s">
        <v>124</v>
      </c>
      <c r="D123" s="9" t="s">
        <v>395</v>
      </c>
      <c r="E123" s="9" t="s">
        <v>424</v>
      </c>
      <c r="F123" s="39">
        <f t="shared" si="7"/>
        <v>93594.29</v>
      </c>
      <c r="G123" s="40">
        <v>93594.29</v>
      </c>
      <c r="H123" s="40">
        <f t="shared" si="5"/>
        <v>0</v>
      </c>
    </row>
    <row r="124" spans="1:8" s="8" customFormat="1" ht="21.75" customHeight="1" x14ac:dyDescent="0.2">
      <c r="A124" s="38">
        <v>111</v>
      </c>
      <c r="B124" s="11">
        <v>33158</v>
      </c>
      <c r="C124" s="9" t="s">
        <v>124</v>
      </c>
      <c r="D124" s="9" t="s">
        <v>49</v>
      </c>
      <c r="E124" s="9" t="s">
        <v>462</v>
      </c>
      <c r="F124" s="39" t="s">
        <v>42</v>
      </c>
      <c r="G124" s="40">
        <v>0</v>
      </c>
      <c r="H124" s="40" t="e">
        <f t="shared" si="5"/>
        <v>#VALUE!</v>
      </c>
    </row>
    <row r="125" spans="1:8" s="8" customFormat="1" ht="21.75" customHeight="1" x14ac:dyDescent="0.2">
      <c r="A125" s="38">
        <v>112</v>
      </c>
      <c r="B125" s="11">
        <v>31536</v>
      </c>
      <c r="C125" s="9" t="s">
        <v>67</v>
      </c>
      <c r="D125" s="9" t="s">
        <v>15</v>
      </c>
      <c r="E125" s="9" t="s">
        <v>180</v>
      </c>
      <c r="F125" s="39">
        <f t="shared" ref="F125:F134" si="8">G125</f>
        <v>14378</v>
      </c>
      <c r="G125" s="40">
        <v>14378</v>
      </c>
      <c r="H125" s="40">
        <f t="shared" si="5"/>
        <v>0</v>
      </c>
    </row>
    <row r="126" spans="1:8" s="8" customFormat="1" ht="21.75" customHeight="1" x14ac:dyDescent="0.2">
      <c r="A126" s="38">
        <v>113</v>
      </c>
      <c r="B126" s="11">
        <v>31484</v>
      </c>
      <c r="C126" s="9" t="s">
        <v>38</v>
      </c>
      <c r="D126" s="9" t="s">
        <v>44</v>
      </c>
      <c r="E126" s="9" t="s">
        <v>181</v>
      </c>
      <c r="F126" s="39">
        <f t="shared" si="8"/>
        <v>1800</v>
      </c>
      <c r="G126" s="40">
        <v>1800</v>
      </c>
      <c r="H126" s="40">
        <f t="shared" si="5"/>
        <v>0</v>
      </c>
    </row>
    <row r="127" spans="1:8" s="8" customFormat="1" ht="21.75" customHeight="1" x14ac:dyDescent="0.2">
      <c r="A127" s="38">
        <v>114</v>
      </c>
      <c r="B127" s="11">
        <v>31488</v>
      </c>
      <c r="C127" s="9" t="s">
        <v>38</v>
      </c>
      <c r="D127" s="9" t="s">
        <v>44</v>
      </c>
      <c r="E127" s="9" t="s">
        <v>182</v>
      </c>
      <c r="F127" s="39">
        <f t="shared" si="8"/>
        <v>2000</v>
      </c>
      <c r="G127" s="40">
        <v>2000</v>
      </c>
      <c r="H127" s="40">
        <f t="shared" si="5"/>
        <v>0</v>
      </c>
    </row>
    <row r="128" spans="1:8" s="8" customFormat="1" ht="21.75" customHeight="1" x14ac:dyDescent="0.2">
      <c r="A128" s="38">
        <v>115</v>
      </c>
      <c r="B128" s="11">
        <v>31553</v>
      </c>
      <c r="C128" s="9" t="s">
        <v>38</v>
      </c>
      <c r="D128" s="9" t="s">
        <v>44</v>
      </c>
      <c r="E128" s="9" t="s">
        <v>183</v>
      </c>
      <c r="F128" s="39">
        <f t="shared" si="8"/>
        <v>1800</v>
      </c>
      <c r="G128" s="40">
        <v>1800</v>
      </c>
      <c r="H128" s="40">
        <f t="shared" si="5"/>
        <v>0</v>
      </c>
    </row>
    <row r="129" spans="1:8" s="8" customFormat="1" ht="21.75" customHeight="1" x14ac:dyDescent="0.2">
      <c r="A129" s="38">
        <v>116</v>
      </c>
      <c r="B129" s="11">
        <v>33040</v>
      </c>
      <c r="C129" s="9" t="s">
        <v>38</v>
      </c>
      <c r="D129" s="9" t="s">
        <v>58</v>
      </c>
      <c r="E129" s="9" t="s">
        <v>281</v>
      </c>
      <c r="F129" s="39">
        <f t="shared" si="8"/>
        <v>4025.98</v>
      </c>
      <c r="G129" s="40">
        <v>4025.98</v>
      </c>
      <c r="H129" s="40">
        <f t="shared" si="5"/>
        <v>0</v>
      </c>
    </row>
    <row r="130" spans="1:8" s="8" customFormat="1" ht="21.75" customHeight="1" x14ac:dyDescent="0.2">
      <c r="A130" s="38">
        <v>117</v>
      </c>
      <c r="B130" s="11">
        <v>31657</v>
      </c>
      <c r="C130" s="9" t="s">
        <v>101</v>
      </c>
      <c r="D130" s="9" t="s">
        <v>218</v>
      </c>
      <c r="E130" s="9" t="s">
        <v>219</v>
      </c>
      <c r="F130" s="39">
        <f t="shared" si="8"/>
        <v>19172.310000000001</v>
      </c>
      <c r="G130" s="40">
        <v>19172.310000000001</v>
      </c>
      <c r="H130" s="40">
        <f t="shared" si="5"/>
        <v>0</v>
      </c>
    </row>
    <row r="131" spans="1:8" s="8" customFormat="1" ht="21.75" customHeight="1" x14ac:dyDescent="0.2">
      <c r="A131" s="38">
        <v>118</v>
      </c>
      <c r="B131" s="11">
        <v>31652</v>
      </c>
      <c r="C131" s="9" t="s">
        <v>148</v>
      </c>
      <c r="D131" s="9" t="s">
        <v>96</v>
      </c>
      <c r="E131" s="9" t="s">
        <v>149</v>
      </c>
      <c r="F131" s="39">
        <f t="shared" si="8"/>
        <v>93168</v>
      </c>
      <c r="G131" s="40">
        <v>93168</v>
      </c>
      <c r="H131" s="40">
        <f t="shared" si="5"/>
        <v>0</v>
      </c>
    </row>
    <row r="132" spans="1:8" s="8" customFormat="1" ht="21.75" customHeight="1" x14ac:dyDescent="0.2">
      <c r="A132" s="38">
        <v>119</v>
      </c>
      <c r="B132" s="11">
        <v>31653</v>
      </c>
      <c r="C132" s="9" t="s">
        <v>148</v>
      </c>
      <c r="D132" s="9" t="s">
        <v>48</v>
      </c>
      <c r="E132" s="9" t="s">
        <v>150</v>
      </c>
      <c r="F132" s="39">
        <f t="shared" si="8"/>
        <v>20854.34</v>
      </c>
      <c r="G132" s="40">
        <v>20854.34</v>
      </c>
      <c r="H132" s="40">
        <f t="shared" si="5"/>
        <v>0</v>
      </c>
    </row>
    <row r="133" spans="1:8" s="8" customFormat="1" ht="21.75" customHeight="1" x14ac:dyDescent="0.2">
      <c r="A133" s="38">
        <v>120</v>
      </c>
      <c r="B133" s="11">
        <v>33003</v>
      </c>
      <c r="C133" s="9" t="s">
        <v>148</v>
      </c>
      <c r="D133" s="9" t="s">
        <v>48</v>
      </c>
      <c r="E133" s="9" t="s">
        <v>228</v>
      </c>
      <c r="F133" s="39">
        <f t="shared" si="8"/>
        <v>17380</v>
      </c>
      <c r="G133" s="40">
        <v>17380</v>
      </c>
      <c r="H133" s="40">
        <f t="shared" si="5"/>
        <v>0</v>
      </c>
    </row>
    <row r="134" spans="1:8" s="8" customFormat="1" ht="21.75" customHeight="1" x14ac:dyDescent="0.2">
      <c r="A134" s="38">
        <v>121</v>
      </c>
      <c r="B134" s="11">
        <v>33077</v>
      </c>
      <c r="C134" s="9" t="s">
        <v>148</v>
      </c>
      <c r="D134" s="9" t="s">
        <v>73</v>
      </c>
      <c r="E134" s="9" t="s">
        <v>325</v>
      </c>
      <c r="F134" s="39">
        <f t="shared" si="8"/>
        <v>2305.58</v>
      </c>
      <c r="G134" s="40">
        <v>2305.58</v>
      </c>
      <c r="H134" s="40">
        <f t="shared" si="5"/>
        <v>0</v>
      </c>
    </row>
    <row r="135" spans="1:8" s="8" customFormat="1" ht="21.75" customHeight="1" x14ac:dyDescent="0.2">
      <c r="A135" s="38">
        <v>122</v>
      </c>
      <c r="B135" s="11">
        <v>33078</v>
      </c>
      <c r="C135" s="9" t="s">
        <v>148</v>
      </c>
      <c r="D135" s="9" t="s">
        <v>141</v>
      </c>
      <c r="E135" s="9" t="s">
        <v>326</v>
      </c>
      <c r="F135" s="39" t="s">
        <v>42</v>
      </c>
      <c r="G135" s="40">
        <v>0</v>
      </c>
      <c r="H135" s="40" t="e">
        <f t="shared" si="5"/>
        <v>#VALUE!</v>
      </c>
    </row>
    <row r="136" spans="1:8" s="8" customFormat="1" ht="21.75" customHeight="1" x14ac:dyDescent="0.2">
      <c r="A136" s="38">
        <v>123</v>
      </c>
      <c r="B136" s="11">
        <v>33079</v>
      </c>
      <c r="C136" s="9" t="s">
        <v>148</v>
      </c>
      <c r="D136" s="9" t="s">
        <v>73</v>
      </c>
      <c r="E136" s="9" t="s">
        <v>327</v>
      </c>
      <c r="F136" s="39">
        <f>G136</f>
        <v>1202.53</v>
      </c>
      <c r="G136" s="40">
        <v>1202.53</v>
      </c>
      <c r="H136" s="40">
        <f t="shared" si="5"/>
        <v>0</v>
      </c>
    </row>
    <row r="137" spans="1:8" s="8" customFormat="1" ht="21.75" customHeight="1" x14ac:dyDescent="0.2">
      <c r="A137" s="38">
        <v>124</v>
      </c>
      <c r="B137" s="11">
        <v>33080</v>
      </c>
      <c r="C137" s="9" t="s">
        <v>148</v>
      </c>
      <c r="D137" s="9" t="s">
        <v>73</v>
      </c>
      <c r="E137" s="9" t="s">
        <v>328</v>
      </c>
      <c r="F137" s="39">
        <f>G137</f>
        <v>4083.5</v>
      </c>
      <c r="G137" s="40">
        <v>4083.5</v>
      </c>
      <c r="H137" s="40">
        <f t="shared" si="5"/>
        <v>0</v>
      </c>
    </row>
    <row r="138" spans="1:8" s="8" customFormat="1" ht="21.75" customHeight="1" x14ac:dyDescent="0.2">
      <c r="A138" s="38">
        <v>125</v>
      </c>
      <c r="B138" s="11">
        <v>31009</v>
      </c>
      <c r="C138" s="9" t="s">
        <v>99</v>
      </c>
      <c r="D138" s="9" t="s">
        <v>100</v>
      </c>
      <c r="E138" s="9" t="s">
        <v>184</v>
      </c>
      <c r="F138" s="39">
        <v>54450</v>
      </c>
      <c r="G138" s="40">
        <v>8323.5</v>
      </c>
      <c r="H138" s="40">
        <f t="shared" si="5"/>
        <v>-46126.5</v>
      </c>
    </row>
    <row r="139" spans="1:8" s="8" customFormat="1" ht="21.75" customHeight="1" x14ac:dyDescent="0.2">
      <c r="A139" s="38">
        <v>126</v>
      </c>
      <c r="B139" s="11">
        <v>33143</v>
      </c>
      <c r="C139" s="9" t="s">
        <v>99</v>
      </c>
      <c r="D139" s="9" t="s">
        <v>54</v>
      </c>
      <c r="E139" s="9" t="s">
        <v>439</v>
      </c>
      <c r="F139" s="39">
        <f t="shared" ref="F139:F145" si="9">G139</f>
        <v>1000</v>
      </c>
      <c r="G139" s="40">
        <v>1000</v>
      </c>
      <c r="H139" s="40">
        <f t="shared" si="5"/>
        <v>0</v>
      </c>
    </row>
    <row r="140" spans="1:8" s="8" customFormat="1" ht="21.75" customHeight="1" x14ac:dyDescent="0.2">
      <c r="A140" s="38">
        <v>127</v>
      </c>
      <c r="B140" s="11">
        <v>31541</v>
      </c>
      <c r="C140" s="9" t="s">
        <v>185</v>
      </c>
      <c r="D140" s="9" t="s">
        <v>225</v>
      </c>
      <c r="E140" s="9" t="s">
        <v>226</v>
      </c>
      <c r="F140" s="39">
        <f t="shared" si="9"/>
        <v>1272837.0199999998</v>
      </c>
      <c r="G140" s="40">
        <v>1272837.0199999998</v>
      </c>
      <c r="H140" s="40">
        <f t="shared" si="5"/>
        <v>0</v>
      </c>
    </row>
    <row r="141" spans="1:8" s="8" customFormat="1" ht="21.75" customHeight="1" x14ac:dyDescent="0.2">
      <c r="A141" s="38">
        <v>128</v>
      </c>
      <c r="B141" s="11">
        <v>31627</v>
      </c>
      <c r="C141" s="9" t="s">
        <v>129</v>
      </c>
      <c r="D141" s="9" t="s">
        <v>56</v>
      </c>
      <c r="E141" s="9" t="s">
        <v>130</v>
      </c>
      <c r="F141" s="39">
        <f t="shared" si="9"/>
        <v>53868.79</v>
      </c>
      <c r="G141" s="40">
        <v>53868.79</v>
      </c>
      <c r="H141" s="40">
        <f t="shared" si="5"/>
        <v>0</v>
      </c>
    </row>
    <row r="142" spans="1:8" s="8" customFormat="1" ht="21.75" customHeight="1" x14ac:dyDescent="0.2">
      <c r="A142" s="38">
        <v>129</v>
      </c>
      <c r="B142" s="11">
        <v>33068</v>
      </c>
      <c r="C142" s="9" t="s">
        <v>122</v>
      </c>
      <c r="D142" s="9" t="s">
        <v>316</v>
      </c>
      <c r="E142" s="9" t="s">
        <v>317</v>
      </c>
      <c r="F142" s="39">
        <f t="shared" si="9"/>
        <v>170635.6</v>
      </c>
      <c r="G142" s="40">
        <v>170635.6</v>
      </c>
      <c r="H142" s="40">
        <f t="shared" si="5"/>
        <v>0</v>
      </c>
    </row>
    <row r="143" spans="1:8" s="8" customFormat="1" ht="21.75" customHeight="1" x14ac:dyDescent="0.2">
      <c r="A143" s="38">
        <v>130</v>
      </c>
      <c r="B143" s="11">
        <v>33111</v>
      </c>
      <c r="C143" s="9" t="s">
        <v>379</v>
      </c>
      <c r="D143" s="9" t="s">
        <v>380</v>
      </c>
      <c r="E143" s="9" t="s">
        <v>381</v>
      </c>
      <c r="F143" s="39">
        <f t="shared" si="9"/>
        <v>27300</v>
      </c>
      <c r="G143" s="40">
        <v>27300</v>
      </c>
      <c r="H143" s="40">
        <f t="shared" ref="H143:H206" si="10">G143-F143</f>
        <v>0</v>
      </c>
    </row>
    <row r="144" spans="1:8" s="8" customFormat="1" ht="21.75" customHeight="1" x14ac:dyDescent="0.2">
      <c r="A144" s="38">
        <v>131</v>
      </c>
      <c r="B144" s="11">
        <v>33151</v>
      </c>
      <c r="C144" s="9" t="s">
        <v>445</v>
      </c>
      <c r="D144" s="9" t="s">
        <v>446</v>
      </c>
      <c r="E144" s="9" t="s">
        <v>447</v>
      </c>
      <c r="F144" s="39">
        <f t="shared" si="9"/>
        <v>15637.86</v>
      </c>
      <c r="G144" s="40">
        <v>15637.86</v>
      </c>
      <c r="H144" s="40">
        <f t="shared" si="10"/>
        <v>0</v>
      </c>
    </row>
    <row r="145" spans="1:8" s="8" customFormat="1" ht="21.75" customHeight="1" x14ac:dyDescent="0.2">
      <c r="A145" s="38">
        <v>132</v>
      </c>
      <c r="B145" s="11">
        <v>31677</v>
      </c>
      <c r="C145" s="9" t="s">
        <v>403</v>
      </c>
      <c r="D145" s="9" t="s">
        <v>404</v>
      </c>
      <c r="E145" s="9" t="s">
        <v>405</v>
      </c>
      <c r="F145" s="39">
        <f t="shared" si="9"/>
        <v>1452804.59</v>
      </c>
      <c r="G145" s="40">
        <v>1452804.59</v>
      </c>
      <c r="H145" s="40">
        <f t="shared" si="10"/>
        <v>0</v>
      </c>
    </row>
    <row r="146" spans="1:8" s="8" customFormat="1" ht="21.75" customHeight="1" x14ac:dyDescent="0.2">
      <c r="A146" s="38">
        <v>133</v>
      </c>
      <c r="B146" s="11">
        <v>31646</v>
      </c>
      <c r="C146" s="9" t="s">
        <v>143</v>
      </c>
      <c r="D146" s="9" t="s">
        <v>43</v>
      </c>
      <c r="E146" s="9" t="s">
        <v>144</v>
      </c>
      <c r="F146" s="39" t="s">
        <v>42</v>
      </c>
      <c r="G146" s="40">
        <v>0</v>
      </c>
      <c r="H146" s="40" t="e">
        <f t="shared" si="10"/>
        <v>#VALUE!</v>
      </c>
    </row>
    <row r="147" spans="1:8" s="8" customFormat="1" ht="21.75" customHeight="1" x14ac:dyDescent="0.2">
      <c r="A147" s="38">
        <v>134</v>
      </c>
      <c r="B147" s="11">
        <v>33014</v>
      </c>
      <c r="C147" s="9" t="s">
        <v>143</v>
      </c>
      <c r="D147" s="9" t="s">
        <v>43</v>
      </c>
      <c r="E147" s="9" t="s">
        <v>250</v>
      </c>
      <c r="F147" s="39">
        <f t="shared" ref="F147:F166" si="11">G147</f>
        <v>3605</v>
      </c>
      <c r="G147" s="40">
        <v>3605</v>
      </c>
      <c r="H147" s="40">
        <f t="shared" si="10"/>
        <v>0</v>
      </c>
    </row>
    <row r="148" spans="1:8" s="8" customFormat="1" ht="21.75" customHeight="1" x14ac:dyDescent="0.2">
      <c r="A148" s="38">
        <v>135</v>
      </c>
      <c r="B148" s="11">
        <v>33015</v>
      </c>
      <c r="C148" s="9" t="s">
        <v>143</v>
      </c>
      <c r="D148" s="9" t="s">
        <v>43</v>
      </c>
      <c r="E148" s="9" t="s">
        <v>251</v>
      </c>
      <c r="F148" s="39">
        <f t="shared" si="11"/>
        <v>33773.75</v>
      </c>
      <c r="G148" s="40">
        <v>33773.75</v>
      </c>
      <c r="H148" s="40">
        <f t="shared" si="10"/>
        <v>0</v>
      </c>
    </row>
    <row r="149" spans="1:8" s="8" customFormat="1" ht="21.75" customHeight="1" x14ac:dyDescent="0.2">
      <c r="A149" s="38">
        <v>136</v>
      </c>
      <c r="B149" s="11">
        <v>33112</v>
      </c>
      <c r="C149" s="9" t="s">
        <v>143</v>
      </c>
      <c r="D149" s="9" t="s">
        <v>43</v>
      </c>
      <c r="E149" s="9" t="s">
        <v>386</v>
      </c>
      <c r="F149" s="39">
        <f t="shared" si="11"/>
        <v>100543.26000000001</v>
      </c>
      <c r="G149" s="40">
        <v>100543.26000000001</v>
      </c>
      <c r="H149" s="40">
        <f t="shared" si="10"/>
        <v>0</v>
      </c>
    </row>
    <row r="150" spans="1:8" s="8" customFormat="1" ht="21.75" customHeight="1" x14ac:dyDescent="0.2">
      <c r="A150" s="38">
        <v>137</v>
      </c>
      <c r="B150" s="11">
        <v>33074</v>
      </c>
      <c r="C150" s="9" t="s">
        <v>329</v>
      </c>
      <c r="D150" s="9" t="s">
        <v>330</v>
      </c>
      <c r="E150" s="9" t="s">
        <v>331</v>
      </c>
      <c r="F150" s="39">
        <f t="shared" si="11"/>
        <v>7800</v>
      </c>
      <c r="G150" s="40">
        <v>7800</v>
      </c>
      <c r="H150" s="40">
        <f t="shared" si="10"/>
        <v>0</v>
      </c>
    </row>
    <row r="151" spans="1:8" s="8" customFormat="1" ht="21.75" customHeight="1" x14ac:dyDescent="0.2">
      <c r="A151" s="38">
        <v>138</v>
      </c>
      <c r="B151" s="11">
        <v>31669</v>
      </c>
      <c r="C151" s="9" t="s">
        <v>216</v>
      </c>
      <c r="D151" s="9" t="s">
        <v>300</v>
      </c>
      <c r="E151" s="9" t="s">
        <v>301</v>
      </c>
      <c r="F151" s="39">
        <f t="shared" si="11"/>
        <v>23251.8</v>
      </c>
      <c r="G151" s="40">
        <v>23251.8</v>
      </c>
      <c r="H151" s="40">
        <f t="shared" si="10"/>
        <v>0</v>
      </c>
    </row>
    <row r="152" spans="1:8" s="8" customFormat="1" ht="21.75" customHeight="1" x14ac:dyDescent="0.2">
      <c r="A152" s="38">
        <v>139</v>
      </c>
      <c r="B152" s="11">
        <v>31670</v>
      </c>
      <c r="C152" s="9" t="s">
        <v>216</v>
      </c>
      <c r="D152" s="9" t="s">
        <v>302</v>
      </c>
      <c r="E152" s="9" t="s">
        <v>303</v>
      </c>
      <c r="F152" s="39">
        <f t="shared" si="11"/>
        <v>77601.239999999991</v>
      </c>
      <c r="G152" s="40">
        <v>77601.239999999991</v>
      </c>
      <c r="H152" s="40">
        <f t="shared" si="10"/>
        <v>0</v>
      </c>
    </row>
    <row r="153" spans="1:8" s="8" customFormat="1" ht="21.75" customHeight="1" x14ac:dyDescent="0.2">
      <c r="A153" s="38">
        <v>140</v>
      </c>
      <c r="B153" s="11">
        <v>31685</v>
      </c>
      <c r="C153" s="9" t="s">
        <v>362</v>
      </c>
      <c r="D153" s="9" t="s">
        <v>14</v>
      </c>
      <c r="E153" s="9" t="s">
        <v>453</v>
      </c>
      <c r="F153" s="39">
        <f t="shared" si="11"/>
        <v>17952.55</v>
      </c>
      <c r="G153" s="40">
        <v>17952.55</v>
      </c>
      <c r="H153" s="40">
        <f t="shared" si="10"/>
        <v>0</v>
      </c>
    </row>
    <row r="154" spans="1:8" s="8" customFormat="1" ht="21.75" customHeight="1" x14ac:dyDescent="0.2">
      <c r="A154" s="38">
        <v>141</v>
      </c>
      <c r="B154" s="11">
        <v>33100</v>
      </c>
      <c r="C154" s="9" t="s">
        <v>362</v>
      </c>
      <c r="D154" s="9" t="s">
        <v>14</v>
      </c>
      <c r="E154" s="9" t="s">
        <v>363</v>
      </c>
      <c r="F154" s="39">
        <f t="shared" si="11"/>
        <v>9850</v>
      </c>
      <c r="G154" s="40">
        <v>9850</v>
      </c>
      <c r="H154" s="40">
        <f t="shared" si="10"/>
        <v>0</v>
      </c>
    </row>
    <row r="155" spans="1:8" s="8" customFormat="1" ht="21.75" customHeight="1" x14ac:dyDescent="0.2">
      <c r="A155" s="38">
        <v>142</v>
      </c>
      <c r="B155" s="11">
        <v>31506</v>
      </c>
      <c r="C155" s="9" t="s">
        <v>92</v>
      </c>
      <c r="D155" s="9" t="s">
        <v>57</v>
      </c>
      <c r="E155" s="9" t="s">
        <v>186</v>
      </c>
      <c r="F155" s="39">
        <f t="shared" si="11"/>
        <v>6585.6399999999994</v>
      </c>
      <c r="G155" s="40">
        <v>6585.6399999999994</v>
      </c>
      <c r="H155" s="40">
        <f t="shared" si="10"/>
        <v>0</v>
      </c>
    </row>
    <row r="156" spans="1:8" s="8" customFormat="1" ht="21.75" customHeight="1" x14ac:dyDescent="0.2">
      <c r="A156" s="38">
        <v>143</v>
      </c>
      <c r="B156" s="11">
        <v>31106</v>
      </c>
      <c r="C156" s="9" t="s">
        <v>79</v>
      </c>
      <c r="D156" s="9" t="s">
        <v>16</v>
      </c>
      <c r="E156" s="9" t="s">
        <v>187</v>
      </c>
      <c r="F156" s="39">
        <f t="shared" si="11"/>
        <v>313799.92</v>
      </c>
      <c r="G156" s="40">
        <v>313799.92</v>
      </c>
      <c r="H156" s="40">
        <f t="shared" si="10"/>
        <v>0</v>
      </c>
    </row>
    <row r="157" spans="1:8" s="8" customFormat="1" ht="21.75" customHeight="1" x14ac:dyDescent="0.2">
      <c r="A157" s="38">
        <v>144</v>
      </c>
      <c r="B157" s="11">
        <v>31557</v>
      </c>
      <c r="C157" s="9" t="s">
        <v>72</v>
      </c>
      <c r="D157" s="9" t="s">
        <v>16</v>
      </c>
      <c r="E157" s="9" t="s">
        <v>188</v>
      </c>
      <c r="F157" s="39">
        <f t="shared" si="11"/>
        <v>53462.130000000005</v>
      </c>
      <c r="G157" s="40">
        <v>53462.130000000005</v>
      </c>
      <c r="H157" s="40">
        <f t="shared" si="10"/>
        <v>0</v>
      </c>
    </row>
    <row r="158" spans="1:8" s="8" customFormat="1" ht="21.75" customHeight="1" x14ac:dyDescent="0.2">
      <c r="A158" s="38">
        <v>145</v>
      </c>
      <c r="B158" s="11">
        <v>31560</v>
      </c>
      <c r="C158" s="9" t="s">
        <v>221</v>
      </c>
      <c r="D158" s="9" t="s">
        <v>56</v>
      </c>
      <c r="E158" s="9" t="s">
        <v>222</v>
      </c>
      <c r="F158" s="39">
        <f t="shared" si="11"/>
        <v>114154.06999999999</v>
      </c>
      <c r="G158" s="40">
        <v>114154.06999999999</v>
      </c>
      <c r="H158" s="40">
        <f t="shared" si="10"/>
        <v>0</v>
      </c>
    </row>
    <row r="159" spans="1:8" s="8" customFormat="1" ht="21.75" customHeight="1" x14ac:dyDescent="0.2">
      <c r="A159" s="38">
        <v>146</v>
      </c>
      <c r="B159" s="11">
        <v>31588</v>
      </c>
      <c r="C159" s="9" t="s">
        <v>93</v>
      </c>
      <c r="D159" s="9" t="s">
        <v>56</v>
      </c>
      <c r="E159" s="9" t="s">
        <v>94</v>
      </c>
      <c r="F159" s="39">
        <f t="shared" si="11"/>
        <v>3920</v>
      </c>
      <c r="G159" s="40">
        <v>3920</v>
      </c>
      <c r="H159" s="40">
        <f t="shared" si="10"/>
        <v>0</v>
      </c>
    </row>
    <row r="160" spans="1:8" s="8" customFormat="1" ht="21.75" customHeight="1" x14ac:dyDescent="0.2">
      <c r="A160" s="38">
        <v>147</v>
      </c>
      <c r="B160" s="11">
        <v>33038</v>
      </c>
      <c r="C160" s="9" t="s">
        <v>91</v>
      </c>
      <c r="D160" s="9" t="s">
        <v>260</v>
      </c>
      <c r="E160" s="9" t="s">
        <v>282</v>
      </c>
      <c r="F160" s="39">
        <f t="shared" si="11"/>
        <v>67740.290000000008</v>
      </c>
      <c r="G160" s="40">
        <v>67740.290000000008</v>
      </c>
      <c r="H160" s="40">
        <f t="shared" si="10"/>
        <v>0</v>
      </c>
    </row>
    <row r="161" spans="1:8" s="8" customFormat="1" ht="21.75" customHeight="1" x14ac:dyDescent="0.2">
      <c r="A161" s="38">
        <v>148</v>
      </c>
      <c r="B161" s="11">
        <v>33062</v>
      </c>
      <c r="C161" s="9" t="s">
        <v>91</v>
      </c>
      <c r="D161" s="9" t="s">
        <v>98</v>
      </c>
      <c r="E161" s="9" t="s">
        <v>310</v>
      </c>
      <c r="F161" s="39">
        <f t="shared" si="11"/>
        <v>40052.5</v>
      </c>
      <c r="G161" s="40">
        <v>40052.5</v>
      </c>
      <c r="H161" s="40">
        <f t="shared" si="10"/>
        <v>0</v>
      </c>
    </row>
    <row r="162" spans="1:8" s="8" customFormat="1" ht="21.75" customHeight="1" x14ac:dyDescent="0.2">
      <c r="A162" s="38">
        <v>149</v>
      </c>
      <c r="B162" s="11">
        <v>33091</v>
      </c>
      <c r="C162" s="9" t="s">
        <v>91</v>
      </c>
      <c r="D162" s="9" t="s">
        <v>85</v>
      </c>
      <c r="E162" s="9" t="s">
        <v>349</v>
      </c>
      <c r="F162" s="39">
        <f t="shared" si="11"/>
        <v>29851.34</v>
      </c>
      <c r="G162" s="40">
        <v>29851.34</v>
      </c>
      <c r="H162" s="40">
        <f t="shared" si="10"/>
        <v>0</v>
      </c>
    </row>
    <row r="163" spans="1:8" s="8" customFormat="1" ht="21.75" customHeight="1" x14ac:dyDescent="0.2">
      <c r="A163" s="38">
        <v>150</v>
      </c>
      <c r="B163" s="11">
        <v>33094</v>
      </c>
      <c r="C163" s="9" t="s">
        <v>91</v>
      </c>
      <c r="D163" s="9" t="s">
        <v>234</v>
      </c>
      <c r="E163" s="9" t="s">
        <v>350</v>
      </c>
      <c r="F163" s="39">
        <f t="shared" si="11"/>
        <v>370998</v>
      </c>
      <c r="G163" s="40">
        <v>370998</v>
      </c>
      <c r="H163" s="40">
        <f t="shared" si="10"/>
        <v>0</v>
      </c>
    </row>
    <row r="164" spans="1:8" s="8" customFormat="1" ht="21.75" customHeight="1" x14ac:dyDescent="0.2">
      <c r="A164" s="38">
        <v>151</v>
      </c>
      <c r="B164" s="11">
        <v>31547</v>
      </c>
      <c r="C164" s="9" t="s">
        <v>70</v>
      </c>
      <c r="D164" s="9" t="s">
        <v>71</v>
      </c>
      <c r="E164" s="9" t="s">
        <v>189</v>
      </c>
      <c r="F164" s="39">
        <f t="shared" si="11"/>
        <v>188451.28</v>
      </c>
      <c r="G164" s="40">
        <v>188451.28</v>
      </c>
      <c r="H164" s="40">
        <f t="shared" si="10"/>
        <v>0</v>
      </c>
    </row>
    <row r="165" spans="1:8" s="8" customFormat="1" ht="21.75" customHeight="1" x14ac:dyDescent="0.2">
      <c r="A165" s="38">
        <v>152</v>
      </c>
      <c r="B165" s="11">
        <v>31624</v>
      </c>
      <c r="C165" s="9" t="s">
        <v>70</v>
      </c>
      <c r="D165" s="9" t="s">
        <v>126</v>
      </c>
      <c r="E165" s="9" t="s">
        <v>127</v>
      </c>
      <c r="F165" s="39">
        <f t="shared" si="11"/>
        <v>65018.86</v>
      </c>
      <c r="G165" s="40">
        <v>65018.86</v>
      </c>
      <c r="H165" s="40">
        <f t="shared" si="10"/>
        <v>0</v>
      </c>
    </row>
    <row r="166" spans="1:8" s="8" customFormat="1" ht="21.75" customHeight="1" x14ac:dyDescent="0.2">
      <c r="A166" s="38">
        <v>153</v>
      </c>
      <c r="B166" s="11">
        <v>31663</v>
      </c>
      <c r="C166" s="12" t="s">
        <v>70</v>
      </c>
      <c r="D166" s="12" t="s">
        <v>246</v>
      </c>
      <c r="E166" s="12" t="s">
        <v>247</v>
      </c>
      <c r="F166" s="39">
        <f t="shared" si="11"/>
        <v>311452.59999999998</v>
      </c>
      <c r="G166" s="40">
        <v>311452.59999999998</v>
      </c>
      <c r="H166" s="40">
        <f t="shared" si="10"/>
        <v>0</v>
      </c>
    </row>
    <row r="167" spans="1:8" s="8" customFormat="1" ht="21.75" customHeight="1" x14ac:dyDescent="0.2">
      <c r="A167" s="38">
        <v>154</v>
      </c>
      <c r="B167" s="11">
        <v>31310</v>
      </c>
      <c r="C167" s="9" t="s">
        <v>190</v>
      </c>
      <c r="D167" s="9" t="s">
        <v>9</v>
      </c>
      <c r="E167" s="9" t="s">
        <v>191</v>
      </c>
      <c r="F167" s="39">
        <v>3915</v>
      </c>
      <c r="G167" s="40">
        <v>1305</v>
      </c>
      <c r="H167" s="40">
        <f t="shared" si="10"/>
        <v>-2610</v>
      </c>
    </row>
    <row r="168" spans="1:8" s="8" customFormat="1" ht="21.75" customHeight="1" x14ac:dyDescent="0.2">
      <c r="A168" s="38">
        <v>155</v>
      </c>
      <c r="B168" s="11">
        <v>31356</v>
      </c>
      <c r="C168" s="9" t="s">
        <v>10</v>
      </c>
      <c r="D168" s="9" t="s">
        <v>49</v>
      </c>
      <c r="E168" s="9" t="s">
        <v>192</v>
      </c>
      <c r="F168" s="39">
        <f t="shared" ref="F168:F174" si="12">G168</f>
        <v>333199.67</v>
      </c>
      <c r="G168" s="40">
        <v>333199.67</v>
      </c>
      <c r="H168" s="40">
        <f t="shared" si="10"/>
        <v>0</v>
      </c>
    </row>
    <row r="169" spans="1:8" s="8" customFormat="1" ht="21.75" customHeight="1" x14ac:dyDescent="0.2">
      <c r="A169" s="38">
        <v>156</v>
      </c>
      <c r="B169" s="11">
        <v>31458</v>
      </c>
      <c r="C169" s="9" t="s">
        <v>10</v>
      </c>
      <c r="D169" s="9" t="s">
        <v>49</v>
      </c>
      <c r="E169" s="9" t="s">
        <v>193</v>
      </c>
      <c r="F169" s="39">
        <f t="shared" si="12"/>
        <v>1609902.26</v>
      </c>
      <c r="G169" s="40">
        <v>1609902.26</v>
      </c>
      <c r="H169" s="40">
        <f t="shared" si="10"/>
        <v>0</v>
      </c>
    </row>
    <row r="170" spans="1:8" s="8" customFormat="1" ht="21.75" customHeight="1" x14ac:dyDescent="0.2">
      <c r="A170" s="38">
        <v>157</v>
      </c>
      <c r="B170" s="11">
        <v>31522</v>
      </c>
      <c r="C170" s="9" t="s">
        <v>10</v>
      </c>
      <c r="D170" s="9" t="s">
        <v>49</v>
      </c>
      <c r="E170" s="9" t="s">
        <v>194</v>
      </c>
      <c r="F170" s="39">
        <f t="shared" si="12"/>
        <v>205778.52</v>
      </c>
      <c r="G170" s="40">
        <v>205778.52</v>
      </c>
      <c r="H170" s="40">
        <f t="shared" si="10"/>
        <v>0</v>
      </c>
    </row>
    <row r="171" spans="1:8" s="8" customFormat="1" ht="21.75" customHeight="1" x14ac:dyDescent="0.2">
      <c r="A171" s="38">
        <v>158</v>
      </c>
      <c r="B171" s="11">
        <v>31635</v>
      </c>
      <c r="C171" s="9" t="s">
        <v>10</v>
      </c>
      <c r="D171" s="9" t="s">
        <v>56</v>
      </c>
      <c r="E171" s="9" t="s">
        <v>136</v>
      </c>
      <c r="F171" s="39">
        <f t="shared" si="12"/>
        <v>93256.75</v>
      </c>
      <c r="G171" s="40">
        <v>93256.75</v>
      </c>
      <c r="H171" s="40">
        <f t="shared" si="10"/>
        <v>0</v>
      </c>
    </row>
    <row r="172" spans="1:8" s="8" customFormat="1" ht="21.75" customHeight="1" x14ac:dyDescent="0.2">
      <c r="A172" s="38">
        <v>159</v>
      </c>
      <c r="B172" s="11">
        <v>31649</v>
      </c>
      <c r="C172" s="9" t="s">
        <v>10</v>
      </c>
      <c r="D172" s="9" t="s">
        <v>56</v>
      </c>
      <c r="E172" s="9" t="s">
        <v>146</v>
      </c>
      <c r="F172" s="39">
        <f t="shared" si="12"/>
        <v>851734.1100000001</v>
      </c>
      <c r="G172" s="40">
        <v>851734.1100000001</v>
      </c>
      <c r="H172" s="40">
        <f t="shared" si="10"/>
        <v>0</v>
      </c>
    </row>
    <row r="173" spans="1:8" s="8" customFormat="1" ht="21.75" customHeight="1" x14ac:dyDescent="0.2">
      <c r="A173" s="38">
        <v>160</v>
      </c>
      <c r="B173" s="11">
        <v>31661</v>
      </c>
      <c r="C173" s="9" t="s">
        <v>10</v>
      </c>
      <c r="D173" s="9" t="s">
        <v>223</v>
      </c>
      <c r="E173" s="9" t="s">
        <v>224</v>
      </c>
      <c r="F173" s="39">
        <f t="shared" si="12"/>
        <v>33934.01</v>
      </c>
      <c r="G173" s="40">
        <v>33934.01</v>
      </c>
      <c r="H173" s="40">
        <f t="shared" si="10"/>
        <v>0</v>
      </c>
    </row>
    <row r="174" spans="1:8" s="8" customFormat="1" ht="21.75" customHeight="1" x14ac:dyDescent="0.2">
      <c r="A174" s="38">
        <v>161</v>
      </c>
      <c r="B174" s="11">
        <v>33005</v>
      </c>
      <c r="C174" s="9" t="s">
        <v>10</v>
      </c>
      <c r="D174" s="9" t="s">
        <v>56</v>
      </c>
      <c r="E174" s="9" t="s">
        <v>230</v>
      </c>
      <c r="F174" s="39">
        <f t="shared" si="12"/>
        <v>114824.04999999999</v>
      </c>
      <c r="G174" s="40">
        <v>114824.04999999999</v>
      </c>
      <c r="H174" s="40">
        <f t="shared" si="10"/>
        <v>0</v>
      </c>
    </row>
    <row r="175" spans="1:8" s="8" customFormat="1" ht="21.75" customHeight="1" x14ac:dyDescent="0.2">
      <c r="A175" s="38">
        <v>162</v>
      </c>
      <c r="B175" s="11">
        <v>31686</v>
      </c>
      <c r="C175" s="9" t="s">
        <v>463</v>
      </c>
      <c r="D175" s="9" t="s">
        <v>464</v>
      </c>
      <c r="E175" s="9" t="s">
        <v>465</v>
      </c>
      <c r="F175" s="39" t="s">
        <v>42</v>
      </c>
      <c r="G175" s="40">
        <v>0</v>
      </c>
      <c r="H175" s="40" t="e">
        <f t="shared" si="10"/>
        <v>#VALUE!</v>
      </c>
    </row>
    <row r="176" spans="1:8" s="8" customFormat="1" ht="21.75" customHeight="1" x14ac:dyDescent="0.2">
      <c r="A176" s="38">
        <v>163</v>
      </c>
      <c r="B176" s="11">
        <v>33085</v>
      </c>
      <c r="C176" s="9" t="s">
        <v>341</v>
      </c>
      <c r="D176" s="9" t="s">
        <v>59</v>
      </c>
      <c r="E176" s="9" t="s">
        <v>342</v>
      </c>
      <c r="F176" s="39">
        <f>G176</f>
        <v>92729.09</v>
      </c>
      <c r="G176" s="40">
        <v>92729.09</v>
      </c>
      <c r="H176" s="40">
        <f t="shared" si="10"/>
        <v>0</v>
      </c>
    </row>
    <row r="177" spans="1:8" s="8" customFormat="1" ht="21.75" customHeight="1" x14ac:dyDescent="0.2">
      <c r="A177" s="38">
        <v>164</v>
      </c>
      <c r="B177" s="11">
        <v>33032</v>
      </c>
      <c r="C177" s="9" t="s">
        <v>275</v>
      </c>
      <c r="D177" s="9" t="s">
        <v>56</v>
      </c>
      <c r="E177" s="9" t="s">
        <v>274</v>
      </c>
      <c r="F177" s="39">
        <f>G177</f>
        <v>123906.07</v>
      </c>
      <c r="G177" s="40">
        <v>123906.07</v>
      </c>
      <c r="H177" s="40">
        <f t="shared" si="10"/>
        <v>0</v>
      </c>
    </row>
    <row r="178" spans="1:8" s="8" customFormat="1" ht="21.75" customHeight="1" x14ac:dyDescent="0.2">
      <c r="A178" s="38">
        <v>165</v>
      </c>
      <c r="B178" s="11">
        <v>31674</v>
      </c>
      <c r="C178" s="9" t="s">
        <v>375</v>
      </c>
      <c r="D178" s="9" t="s">
        <v>46</v>
      </c>
      <c r="E178" s="9" t="s">
        <v>376</v>
      </c>
      <c r="F178" s="39">
        <f>G178</f>
        <v>59327.39</v>
      </c>
      <c r="G178" s="40">
        <v>59327.39</v>
      </c>
      <c r="H178" s="40">
        <f t="shared" si="10"/>
        <v>0</v>
      </c>
    </row>
    <row r="179" spans="1:8" s="45" customFormat="1" ht="21.75" customHeight="1" x14ac:dyDescent="0.2">
      <c r="A179" s="38">
        <v>166</v>
      </c>
      <c r="B179" s="11">
        <v>31039</v>
      </c>
      <c r="C179" s="9" t="s">
        <v>6</v>
      </c>
      <c r="D179" s="9" t="s">
        <v>1</v>
      </c>
      <c r="E179" s="9" t="s">
        <v>113</v>
      </c>
      <c r="F179" s="39">
        <f>G179</f>
        <v>56522.559999999998</v>
      </c>
      <c r="G179" s="40">
        <v>56522.559999999998</v>
      </c>
      <c r="H179" s="40">
        <f t="shared" si="10"/>
        <v>0</v>
      </c>
    </row>
    <row r="180" spans="1:8" s="8" customFormat="1" ht="21.75" customHeight="1" x14ac:dyDescent="0.2">
      <c r="A180" s="38">
        <v>167</v>
      </c>
      <c r="B180" s="11">
        <v>31532</v>
      </c>
      <c r="C180" s="9" t="s">
        <v>63</v>
      </c>
      <c r="D180" s="9" t="s">
        <v>56</v>
      </c>
      <c r="E180" s="9" t="s">
        <v>195</v>
      </c>
      <c r="F180" s="39">
        <v>151131.6</v>
      </c>
      <c r="G180" s="40">
        <v>73692</v>
      </c>
      <c r="H180" s="40">
        <f t="shared" si="10"/>
        <v>-77439.600000000006</v>
      </c>
    </row>
    <row r="181" spans="1:8" s="8" customFormat="1" ht="21.75" customHeight="1" x14ac:dyDescent="0.2">
      <c r="A181" s="38">
        <v>168</v>
      </c>
      <c r="B181" s="11">
        <v>31600</v>
      </c>
      <c r="C181" s="9" t="s">
        <v>108</v>
      </c>
      <c r="D181" s="9" t="s">
        <v>109</v>
      </c>
      <c r="E181" s="9" t="s">
        <v>196</v>
      </c>
      <c r="F181" s="39">
        <f t="shared" ref="F181:F200" si="13">G181</f>
        <v>273349.14</v>
      </c>
      <c r="G181" s="40">
        <v>273349.14</v>
      </c>
      <c r="H181" s="40">
        <f t="shared" si="10"/>
        <v>0</v>
      </c>
    </row>
    <row r="182" spans="1:8" s="8" customFormat="1" ht="21.75" customHeight="1" x14ac:dyDescent="0.2">
      <c r="A182" s="38">
        <v>169</v>
      </c>
      <c r="B182" s="11">
        <v>33088</v>
      </c>
      <c r="C182" s="9" t="s">
        <v>108</v>
      </c>
      <c r="D182" s="9" t="s">
        <v>109</v>
      </c>
      <c r="E182" s="9" t="s">
        <v>345</v>
      </c>
      <c r="F182" s="39">
        <f t="shared" si="13"/>
        <v>61728.05</v>
      </c>
      <c r="G182" s="40">
        <v>61728.05</v>
      </c>
      <c r="H182" s="40">
        <f t="shared" si="10"/>
        <v>0</v>
      </c>
    </row>
    <row r="183" spans="1:8" s="8" customFormat="1" ht="21.75" customHeight="1" x14ac:dyDescent="0.2">
      <c r="A183" s="38">
        <v>170</v>
      </c>
      <c r="B183" s="11">
        <v>31490</v>
      </c>
      <c r="C183" s="9" t="s">
        <v>25</v>
      </c>
      <c r="D183" s="9" t="s">
        <v>13</v>
      </c>
      <c r="E183" s="9" t="s">
        <v>197</v>
      </c>
      <c r="F183" s="39">
        <f t="shared" si="13"/>
        <v>45827.82</v>
      </c>
      <c r="G183" s="40">
        <v>45827.82</v>
      </c>
      <c r="H183" s="40">
        <f t="shared" si="10"/>
        <v>0</v>
      </c>
    </row>
    <row r="184" spans="1:8" s="8" customFormat="1" ht="21.75" customHeight="1" x14ac:dyDescent="0.2">
      <c r="A184" s="38">
        <v>171</v>
      </c>
      <c r="B184" s="11">
        <v>31580</v>
      </c>
      <c r="C184" s="9" t="s">
        <v>25</v>
      </c>
      <c r="D184" s="9" t="s">
        <v>44</v>
      </c>
      <c r="E184" s="9" t="s">
        <v>88</v>
      </c>
      <c r="F184" s="39">
        <f t="shared" si="13"/>
        <v>6200</v>
      </c>
      <c r="G184" s="40">
        <v>6200</v>
      </c>
      <c r="H184" s="40">
        <f t="shared" si="10"/>
        <v>0</v>
      </c>
    </row>
    <row r="185" spans="1:8" s="8" customFormat="1" ht="21.75" customHeight="1" x14ac:dyDescent="0.2">
      <c r="A185" s="38">
        <v>172</v>
      </c>
      <c r="B185" s="11">
        <v>33073</v>
      </c>
      <c r="C185" s="12" t="s">
        <v>332</v>
      </c>
      <c r="D185" s="12" t="s">
        <v>98</v>
      </c>
      <c r="E185" s="12" t="s">
        <v>333</v>
      </c>
      <c r="F185" s="39">
        <f t="shared" si="13"/>
        <v>48988.490000000005</v>
      </c>
      <c r="G185" s="40">
        <v>48988.490000000005</v>
      </c>
      <c r="H185" s="40">
        <f t="shared" si="10"/>
        <v>0</v>
      </c>
    </row>
    <row r="186" spans="1:8" s="8" customFormat="1" ht="21.75" customHeight="1" x14ac:dyDescent="0.2">
      <c r="A186" s="38">
        <v>173</v>
      </c>
      <c r="B186" s="11">
        <v>33081</v>
      </c>
      <c r="C186" s="12" t="s">
        <v>332</v>
      </c>
      <c r="D186" s="12" t="s">
        <v>98</v>
      </c>
      <c r="E186" s="12" t="s">
        <v>334</v>
      </c>
      <c r="F186" s="39">
        <f t="shared" si="13"/>
        <v>76849.509999999995</v>
      </c>
      <c r="G186" s="40">
        <v>76849.509999999995</v>
      </c>
      <c r="H186" s="40">
        <f t="shared" si="10"/>
        <v>0</v>
      </c>
    </row>
    <row r="187" spans="1:8" s="8" customFormat="1" ht="21.75" customHeight="1" x14ac:dyDescent="0.2">
      <c r="A187" s="38">
        <v>174</v>
      </c>
      <c r="B187" s="11">
        <v>33095</v>
      </c>
      <c r="C187" s="9" t="s">
        <v>332</v>
      </c>
      <c r="D187" s="9" t="s">
        <v>51</v>
      </c>
      <c r="E187" s="9" t="s">
        <v>351</v>
      </c>
      <c r="F187" s="39">
        <f t="shared" si="13"/>
        <v>44175.759999999995</v>
      </c>
      <c r="G187" s="40">
        <v>44175.759999999995</v>
      </c>
      <c r="H187" s="40">
        <f t="shared" si="10"/>
        <v>0</v>
      </c>
    </row>
    <row r="188" spans="1:8" s="8" customFormat="1" ht="21.75" customHeight="1" x14ac:dyDescent="0.2">
      <c r="A188" s="38">
        <v>175</v>
      </c>
      <c r="B188" s="11">
        <v>33108</v>
      </c>
      <c r="C188" s="9" t="s">
        <v>332</v>
      </c>
      <c r="D188" s="9" t="s">
        <v>98</v>
      </c>
      <c r="E188" s="9" t="s">
        <v>377</v>
      </c>
      <c r="F188" s="39">
        <f t="shared" si="13"/>
        <v>41285</v>
      </c>
      <c r="G188" s="40">
        <v>41285</v>
      </c>
      <c r="H188" s="40">
        <f t="shared" si="10"/>
        <v>0</v>
      </c>
    </row>
    <row r="189" spans="1:8" s="8" customFormat="1" ht="21.75" customHeight="1" x14ac:dyDescent="0.2">
      <c r="A189" s="38">
        <v>176</v>
      </c>
      <c r="B189" s="11">
        <v>31613</v>
      </c>
      <c r="C189" s="9" t="s">
        <v>116</v>
      </c>
      <c r="D189" s="9" t="s">
        <v>117</v>
      </c>
      <c r="E189" s="9" t="s">
        <v>118</v>
      </c>
      <c r="F189" s="39">
        <f t="shared" si="13"/>
        <v>1309422.6800000002</v>
      </c>
      <c r="G189" s="40">
        <v>1309422.6800000002</v>
      </c>
      <c r="H189" s="40">
        <f t="shared" si="10"/>
        <v>0</v>
      </c>
    </row>
    <row r="190" spans="1:8" s="8" customFormat="1" ht="21.75" customHeight="1" x14ac:dyDescent="0.2">
      <c r="A190" s="38">
        <v>177</v>
      </c>
      <c r="B190" s="11">
        <v>33069</v>
      </c>
      <c r="C190" s="9" t="s">
        <v>335</v>
      </c>
      <c r="D190" s="9" t="s">
        <v>119</v>
      </c>
      <c r="E190" s="9" t="s">
        <v>336</v>
      </c>
      <c r="F190" s="39">
        <f t="shared" si="13"/>
        <v>89652.5</v>
      </c>
      <c r="G190" s="40">
        <v>89652.5</v>
      </c>
      <c r="H190" s="40">
        <f t="shared" si="10"/>
        <v>0</v>
      </c>
    </row>
    <row r="191" spans="1:8" s="8" customFormat="1" ht="21.75" customHeight="1" x14ac:dyDescent="0.2">
      <c r="A191" s="38">
        <v>178</v>
      </c>
      <c r="B191" s="11">
        <v>31231</v>
      </c>
      <c r="C191" s="9" t="s">
        <v>11</v>
      </c>
      <c r="D191" s="9" t="s">
        <v>44</v>
      </c>
      <c r="E191" s="9" t="s">
        <v>227</v>
      </c>
      <c r="F191" s="39">
        <f t="shared" si="13"/>
        <v>49394.8</v>
      </c>
      <c r="G191" s="40">
        <v>49394.8</v>
      </c>
      <c r="H191" s="40">
        <f t="shared" si="10"/>
        <v>0</v>
      </c>
    </row>
    <row r="192" spans="1:8" s="8" customFormat="1" ht="21.75" customHeight="1" x14ac:dyDescent="0.2">
      <c r="A192" s="38">
        <v>179</v>
      </c>
      <c r="B192" s="11">
        <v>31556</v>
      </c>
      <c r="C192" s="9" t="s">
        <v>11</v>
      </c>
      <c r="D192" s="9" t="s">
        <v>13</v>
      </c>
      <c r="E192" s="9" t="s">
        <v>198</v>
      </c>
      <c r="F192" s="39">
        <f t="shared" si="13"/>
        <v>29000</v>
      </c>
      <c r="G192" s="40">
        <v>29000</v>
      </c>
      <c r="H192" s="40">
        <f t="shared" si="10"/>
        <v>0</v>
      </c>
    </row>
    <row r="193" spans="1:8" s="8" customFormat="1" ht="21.75" customHeight="1" x14ac:dyDescent="0.2">
      <c r="A193" s="38">
        <v>180</v>
      </c>
      <c r="B193" s="11">
        <v>33120</v>
      </c>
      <c r="C193" s="9" t="s">
        <v>389</v>
      </c>
      <c r="D193" s="9" t="s">
        <v>1</v>
      </c>
      <c r="E193" s="9" t="s">
        <v>390</v>
      </c>
      <c r="F193" s="39">
        <f t="shared" si="13"/>
        <v>12250</v>
      </c>
      <c r="G193" s="40">
        <v>12250</v>
      </c>
      <c r="H193" s="40">
        <f t="shared" si="10"/>
        <v>0</v>
      </c>
    </row>
    <row r="194" spans="1:8" s="8" customFormat="1" ht="21.75" customHeight="1" x14ac:dyDescent="0.2">
      <c r="A194" s="38">
        <v>181</v>
      </c>
      <c r="B194" s="11">
        <v>31568</v>
      </c>
      <c r="C194" s="9" t="s">
        <v>199</v>
      </c>
      <c r="D194" s="9" t="s">
        <v>78</v>
      </c>
      <c r="E194" s="9" t="s">
        <v>200</v>
      </c>
      <c r="F194" s="39">
        <f t="shared" si="13"/>
        <v>23180</v>
      </c>
      <c r="G194" s="40">
        <v>23180</v>
      </c>
      <c r="H194" s="40">
        <f t="shared" si="10"/>
        <v>0</v>
      </c>
    </row>
    <row r="195" spans="1:8" s="8" customFormat="1" ht="21.75" customHeight="1" x14ac:dyDescent="0.2">
      <c r="A195" s="38">
        <v>182</v>
      </c>
      <c r="B195" s="11">
        <v>33041</v>
      </c>
      <c r="C195" s="9" t="s">
        <v>199</v>
      </c>
      <c r="D195" s="9" t="s">
        <v>54</v>
      </c>
      <c r="E195" s="9" t="s">
        <v>284</v>
      </c>
      <c r="F195" s="39">
        <f t="shared" si="13"/>
        <v>27409.07</v>
      </c>
      <c r="G195" s="40">
        <v>27409.07</v>
      </c>
      <c r="H195" s="40">
        <f t="shared" si="10"/>
        <v>0</v>
      </c>
    </row>
    <row r="196" spans="1:8" s="8" customFormat="1" ht="21.75" customHeight="1" x14ac:dyDescent="0.2">
      <c r="A196" s="38">
        <v>183</v>
      </c>
      <c r="B196" s="11">
        <v>33124</v>
      </c>
      <c r="C196" s="9" t="s">
        <v>406</v>
      </c>
      <c r="D196" s="9" t="s">
        <v>407</v>
      </c>
      <c r="E196" s="9" t="s">
        <v>408</v>
      </c>
      <c r="F196" s="39">
        <f t="shared" si="13"/>
        <v>133976.14000000001</v>
      </c>
      <c r="G196" s="40">
        <v>133976.14000000001</v>
      </c>
      <c r="H196" s="40">
        <f t="shared" si="10"/>
        <v>0</v>
      </c>
    </row>
    <row r="197" spans="1:8" s="8" customFormat="1" ht="21.75" customHeight="1" x14ac:dyDescent="0.2">
      <c r="A197" s="38">
        <v>184</v>
      </c>
      <c r="B197" s="11">
        <v>31421</v>
      </c>
      <c r="C197" s="9" t="s">
        <v>37</v>
      </c>
      <c r="D197" s="9" t="s">
        <v>47</v>
      </c>
      <c r="E197" s="9" t="s">
        <v>201</v>
      </c>
      <c r="F197" s="39">
        <f t="shared" si="13"/>
        <v>24276.799999999999</v>
      </c>
      <c r="G197" s="40">
        <v>24276.799999999999</v>
      </c>
      <c r="H197" s="40">
        <f t="shared" si="10"/>
        <v>0</v>
      </c>
    </row>
    <row r="198" spans="1:8" s="45" customFormat="1" ht="21.75" customHeight="1" x14ac:dyDescent="0.2">
      <c r="A198" s="38">
        <v>185</v>
      </c>
      <c r="B198" s="11">
        <v>31474</v>
      </c>
      <c r="C198" s="9" t="s">
        <v>37</v>
      </c>
      <c r="D198" s="9" t="s">
        <v>47</v>
      </c>
      <c r="E198" s="9" t="s">
        <v>202</v>
      </c>
      <c r="F198" s="39">
        <f t="shared" si="13"/>
        <v>8500</v>
      </c>
      <c r="G198" s="40">
        <v>8500</v>
      </c>
      <c r="H198" s="40">
        <f t="shared" si="10"/>
        <v>0</v>
      </c>
    </row>
    <row r="199" spans="1:8" s="8" customFormat="1" ht="21.75" customHeight="1" x14ac:dyDescent="0.2">
      <c r="A199" s="38">
        <v>186</v>
      </c>
      <c r="B199" s="11">
        <v>31504</v>
      </c>
      <c r="C199" s="9" t="s">
        <v>37</v>
      </c>
      <c r="D199" s="9" t="s">
        <v>47</v>
      </c>
      <c r="E199" s="9" t="s">
        <v>203</v>
      </c>
      <c r="F199" s="39">
        <f t="shared" si="13"/>
        <v>12111.19</v>
      </c>
      <c r="G199" s="40">
        <v>12111.19</v>
      </c>
      <c r="H199" s="40">
        <f t="shared" si="10"/>
        <v>0</v>
      </c>
    </row>
    <row r="200" spans="1:8" s="8" customFormat="1" ht="21.75" customHeight="1" x14ac:dyDescent="0.2">
      <c r="A200" s="38">
        <v>187</v>
      </c>
      <c r="B200" s="11">
        <v>31576</v>
      </c>
      <c r="C200" s="9" t="s">
        <v>37</v>
      </c>
      <c r="D200" s="9" t="s">
        <v>60</v>
      </c>
      <c r="E200" s="9" t="s">
        <v>83</v>
      </c>
      <c r="F200" s="39">
        <f t="shared" si="13"/>
        <v>9486.7999999999993</v>
      </c>
      <c r="G200" s="40">
        <v>9486.7999999999993</v>
      </c>
      <c r="H200" s="40">
        <f t="shared" si="10"/>
        <v>0</v>
      </c>
    </row>
    <row r="201" spans="1:8" s="8" customFormat="1" ht="21.75" customHeight="1" x14ac:dyDescent="0.2">
      <c r="A201" s="38">
        <v>188</v>
      </c>
      <c r="B201" s="11">
        <v>31392</v>
      </c>
      <c r="C201" s="9" t="s">
        <v>204</v>
      </c>
      <c r="D201" s="9" t="s">
        <v>45</v>
      </c>
      <c r="E201" s="9" t="s">
        <v>205</v>
      </c>
      <c r="F201" s="39">
        <v>1160</v>
      </c>
      <c r="G201" s="40">
        <v>1000</v>
      </c>
      <c r="H201" s="40">
        <f t="shared" si="10"/>
        <v>-160</v>
      </c>
    </row>
    <row r="202" spans="1:8" s="8" customFormat="1" ht="21.75" customHeight="1" x14ac:dyDescent="0.2">
      <c r="A202" s="38">
        <v>189</v>
      </c>
      <c r="B202" s="11">
        <v>31650</v>
      </c>
      <c r="C202" s="9" t="s">
        <v>4</v>
      </c>
      <c r="D202" s="9" t="s">
        <v>51</v>
      </c>
      <c r="E202" s="9" t="s">
        <v>147</v>
      </c>
      <c r="F202" s="39">
        <f t="shared" ref="F202:F211" si="14">G202</f>
        <v>63227.32</v>
      </c>
      <c r="G202" s="40">
        <v>63227.32</v>
      </c>
      <c r="H202" s="40">
        <f t="shared" si="10"/>
        <v>0</v>
      </c>
    </row>
    <row r="203" spans="1:8" s="8" customFormat="1" ht="21.75" customHeight="1" x14ac:dyDescent="0.2">
      <c r="A203" s="38">
        <v>190</v>
      </c>
      <c r="B203" s="11">
        <v>33092</v>
      </c>
      <c r="C203" s="9" t="s">
        <v>4</v>
      </c>
      <c r="D203" s="9" t="s">
        <v>352</v>
      </c>
      <c r="E203" s="9" t="s">
        <v>353</v>
      </c>
      <c r="F203" s="39">
        <f t="shared" si="14"/>
        <v>126741.13</v>
      </c>
      <c r="G203" s="40">
        <v>126741.13</v>
      </c>
      <c r="H203" s="40">
        <f t="shared" si="10"/>
        <v>0</v>
      </c>
    </row>
    <row r="204" spans="1:8" s="8" customFormat="1" ht="21.75" customHeight="1" x14ac:dyDescent="0.2">
      <c r="A204" s="38">
        <v>191</v>
      </c>
      <c r="B204" s="11">
        <v>33150</v>
      </c>
      <c r="C204" s="9" t="s">
        <v>448</v>
      </c>
      <c r="D204" s="9" t="s">
        <v>260</v>
      </c>
      <c r="E204" s="9" t="s">
        <v>449</v>
      </c>
      <c r="F204" s="39">
        <f t="shared" si="14"/>
        <v>10972</v>
      </c>
      <c r="G204" s="40">
        <v>10972</v>
      </c>
      <c r="H204" s="40">
        <f t="shared" si="10"/>
        <v>0</v>
      </c>
    </row>
    <row r="205" spans="1:8" s="8" customFormat="1" ht="21.75" customHeight="1" x14ac:dyDescent="0.2">
      <c r="A205" s="38">
        <v>192</v>
      </c>
      <c r="B205" s="11">
        <v>31526</v>
      </c>
      <c r="C205" s="9" t="s">
        <v>206</v>
      </c>
      <c r="D205" s="9" t="s">
        <v>65</v>
      </c>
      <c r="E205" s="9" t="s">
        <v>207</v>
      </c>
      <c r="F205" s="39">
        <f t="shared" si="14"/>
        <v>6000</v>
      </c>
      <c r="G205" s="40">
        <v>6000</v>
      </c>
      <c r="H205" s="40">
        <f t="shared" si="10"/>
        <v>0</v>
      </c>
    </row>
    <row r="206" spans="1:8" s="8" customFormat="1" ht="21.75" customHeight="1" x14ac:dyDescent="0.2">
      <c r="A206" s="38">
        <v>193</v>
      </c>
      <c r="B206" s="11">
        <v>31463</v>
      </c>
      <c r="C206" s="9" t="s">
        <v>36</v>
      </c>
      <c r="D206" s="9" t="s">
        <v>47</v>
      </c>
      <c r="E206" s="9" t="s">
        <v>208</v>
      </c>
      <c r="F206" s="39">
        <f t="shared" si="14"/>
        <v>7440</v>
      </c>
      <c r="G206" s="40">
        <v>7440</v>
      </c>
      <c r="H206" s="40">
        <f t="shared" si="10"/>
        <v>0</v>
      </c>
    </row>
    <row r="207" spans="1:8" s="8" customFormat="1" ht="21.75" customHeight="1" x14ac:dyDescent="0.2">
      <c r="A207" s="38">
        <v>194</v>
      </c>
      <c r="B207" s="11">
        <v>31572</v>
      </c>
      <c r="C207" s="9" t="s">
        <v>137</v>
      </c>
      <c r="D207" s="9" t="s">
        <v>56</v>
      </c>
      <c r="E207" s="9" t="s">
        <v>84</v>
      </c>
      <c r="F207" s="39">
        <f t="shared" si="14"/>
        <v>169919.53</v>
      </c>
      <c r="G207" s="40">
        <v>169919.53</v>
      </c>
      <c r="H207" s="40">
        <f t="shared" ref="H207:H270" si="15">G207-F207</f>
        <v>0</v>
      </c>
    </row>
    <row r="208" spans="1:8" s="8" customFormat="1" ht="21.75" customHeight="1" x14ac:dyDescent="0.2">
      <c r="A208" s="38">
        <v>195</v>
      </c>
      <c r="B208" s="11">
        <v>31638</v>
      </c>
      <c r="C208" s="9" t="s">
        <v>137</v>
      </c>
      <c r="D208" s="9" t="s">
        <v>45</v>
      </c>
      <c r="E208" s="9" t="s">
        <v>138</v>
      </c>
      <c r="F208" s="39">
        <f t="shared" si="14"/>
        <v>118456.86</v>
      </c>
      <c r="G208" s="40">
        <v>118456.86</v>
      </c>
      <c r="H208" s="40">
        <f t="shared" si="15"/>
        <v>0</v>
      </c>
    </row>
    <row r="209" spans="1:8" s="8" customFormat="1" ht="21.75" customHeight="1" x14ac:dyDescent="0.2">
      <c r="A209" s="38">
        <v>196</v>
      </c>
      <c r="B209" s="11">
        <v>33017</v>
      </c>
      <c r="C209" s="9" t="s">
        <v>241</v>
      </c>
      <c r="D209" s="9" t="s">
        <v>51</v>
      </c>
      <c r="E209" s="9" t="s">
        <v>252</v>
      </c>
      <c r="F209" s="39">
        <f t="shared" si="14"/>
        <v>23006.300000000003</v>
      </c>
      <c r="G209" s="40">
        <v>23006.300000000003</v>
      </c>
      <c r="H209" s="40">
        <f t="shared" si="15"/>
        <v>0</v>
      </c>
    </row>
    <row r="210" spans="1:8" s="8" customFormat="1" ht="21.75" customHeight="1" x14ac:dyDescent="0.2">
      <c r="A210" s="38">
        <v>197</v>
      </c>
      <c r="B210" s="11">
        <v>33122</v>
      </c>
      <c r="C210" s="9" t="s">
        <v>397</v>
      </c>
      <c r="D210" s="9" t="s">
        <v>56</v>
      </c>
      <c r="E210" s="9" t="s">
        <v>398</v>
      </c>
      <c r="F210" s="39">
        <f t="shared" si="14"/>
        <v>45249.1</v>
      </c>
      <c r="G210" s="40">
        <v>45249.1</v>
      </c>
      <c r="H210" s="40">
        <f t="shared" si="15"/>
        <v>0</v>
      </c>
    </row>
    <row r="211" spans="1:8" s="8" customFormat="1" ht="21.75" customHeight="1" x14ac:dyDescent="0.2">
      <c r="A211" s="38">
        <v>198</v>
      </c>
      <c r="B211" s="11">
        <v>31292</v>
      </c>
      <c r="C211" s="9" t="s">
        <v>23</v>
      </c>
      <c r="D211" s="9" t="s">
        <v>24</v>
      </c>
      <c r="E211" s="9" t="s">
        <v>209</v>
      </c>
      <c r="F211" s="39">
        <f t="shared" si="14"/>
        <v>33837.440000000002</v>
      </c>
      <c r="G211" s="40">
        <v>33837.440000000002</v>
      </c>
      <c r="H211" s="40">
        <f t="shared" si="15"/>
        <v>0</v>
      </c>
    </row>
    <row r="212" spans="1:8" s="8" customFormat="1" ht="21.75" customHeight="1" x14ac:dyDescent="0.2">
      <c r="A212" s="38">
        <v>199</v>
      </c>
      <c r="B212" s="11">
        <v>31394</v>
      </c>
      <c r="C212" s="9" t="s">
        <v>210</v>
      </c>
      <c r="D212" s="9" t="s">
        <v>43</v>
      </c>
      <c r="E212" s="9" t="s">
        <v>211</v>
      </c>
      <c r="F212" s="39">
        <v>6500</v>
      </c>
      <c r="G212" s="40">
        <v>2400</v>
      </c>
      <c r="H212" s="40">
        <f t="shared" si="15"/>
        <v>-4100</v>
      </c>
    </row>
    <row r="213" spans="1:8" s="8" customFormat="1" ht="21.75" customHeight="1" x14ac:dyDescent="0.2">
      <c r="A213" s="38">
        <v>200</v>
      </c>
      <c r="B213" s="11">
        <v>31459</v>
      </c>
      <c r="C213" s="9" t="s">
        <v>34</v>
      </c>
      <c r="D213" s="9" t="s">
        <v>2</v>
      </c>
      <c r="E213" s="9" t="s">
        <v>212</v>
      </c>
      <c r="F213" s="39">
        <f t="shared" ref="F213:F219" si="16">G213</f>
        <v>1667.5</v>
      </c>
      <c r="G213" s="40">
        <v>1667.5</v>
      </c>
      <c r="H213" s="40">
        <f t="shared" si="15"/>
        <v>0</v>
      </c>
    </row>
    <row r="214" spans="1:8" s="8" customFormat="1" ht="21.75" customHeight="1" x14ac:dyDescent="0.2">
      <c r="A214" s="38">
        <v>201</v>
      </c>
      <c r="B214" s="11">
        <v>33013</v>
      </c>
      <c r="C214" s="9" t="s">
        <v>238</v>
      </c>
      <c r="D214" s="9" t="s">
        <v>240</v>
      </c>
      <c r="E214" s="9" t="s">
        <v>239</v>
      </c>
      <c r="F214" s="39">
        <f t="shared" si="16"/>
        <v>38285.019999999997</v>
      </c>
      <c r="G214" s="40">
        <v>38285.019999999997</v>
      </c>
      <c r="H214" s="40">
        <f t="shared" si="15"/>
        <v>0</v>
      </c>
    </row>
    <row r="215" spans="1:8" s="8" customFormat="1" ht="21.75" customHeight="1" x14ac:dyDescent="0.2">
      <c r="A215" s="38">
        <v>202</v>
      </c>
      <c r="B215" s="11">
        <v>33118</v>
      </c>
      <c r="C215" s="9" t="s">
        <v>238</v>
      </c>
      <c r="D215" s="9" t="s">
        <v>43</v>
      </c>
      <c r="E215" s="9" t="s">
        <v>391</v>
      </c>
      <c r="F215" s="39">
        <f t="shared" si="16"/>
        <v>229931.59</v>
      </c>
      <c r="G215" s="40">
        <v>229931.59</v>
      </c>
      <c r="H215" s="40">
        <f t="shared" si="15"/>
        <v>0</v>
      </c>
    </row>
    <row r="216" spans="1:8" s="8" customFormat="1" ht="21.75" customHeight="1" x14ac:dyDescent="0.2">
      <c r="A216" s="38">
        <v>203</v>
      </c>
      <c r="B216" s="11">
        <v>33136</v>
      </c>
      <c r="C216" s="9" t="s">
        <v>426</v>
      </c>
      <c r="D216" s="9" t="s">
        <v>427</v>
      </c>
      <c r="E216" s="9" t="s">
        <v>428</v>
      </c>
      <c r="F216" s="39">
        <f t="shared" si="16"/>
        <v>54716.83</v>
      </c>
      <c r="G216" s="40">
        <v>54716.83</v>
      </c>
      <c r="H216" s="40">
        <f t="shared" si="15"/>
        <v>0</v>
      </c>
    </row>
    <row r="217" spans="1:8" s="8" customFormat="1" ht="21.75" customHeight="1" x14ac:dyDescent="0.2">
      <c r="A217" s="38">
        <v>204</v>
      </c>
      <c r="B217" s="11">
        <v>31214</v>
      </c>
      <c r="C217" s="46" t="s">
        <v>213</v>
      </c>
      <c r="D217" s="9" t="s">
        <v>45</v>
      </c>
      <c r="E217" s="9" t="s">
        <v>214</v>
      </c>
      <c r="F217" s="39">
        <f t="shared" si="16"/>
        <v>14770</v>
      </c>
      <c r="G217" s="40">
        <v>14770</v>
      </c>
      <c r="H217" s="40">
        <f t="shared" si="15"/>
        <v>0</v>
      </c>
    </row>
    <row r="218" spans="1:8" s="8" customFormat="1" ht="21.75" customHeight="1" x14ac:dyDescent="0.2">
      <c r="A218" s="38">
        <v>205</v>
      </c>
      <c r="B218" s="11">
        <v>33117</v>
      </c>
      <c r="C218" s="46" t="s">
        <v>392</v>
      </c>
      <c r="D218" s="9" t="s">
        <v>393</v>
      </c>
      <c r="E218" s="9" t="s">
        <v>394</v>
      </c>
      <c r="F218" s="39">
        <f t="shared" si="16"/>
        <v>50122.8</v>
      </c>
      <c r="G218" s="40">
        <v>50122.8</v>
      </c>
      <c r="H218" s="40">
        <f t="shared" si="15"/>
        <v>0</v>
      </c>
    </row>
    <row r="219" spans="1:8" s="8" customFormat="1" ht="21.75" customHeight="1" x14ac:dyDescent="0.2">
      <c r="A219" s="38">
        <v>206</v>
      </c>
      <c r="B219" s="11">
        <v>33153</v>
      </c>
      <c r="C219" s="46" t="s">
        <v>454</v>
      </c>
      <c r="D219" s="9" t="s">
        <v>260</v>
      </c>
      <c r="E219" s="9" t="s">
        <v>455</v>
      </c>
      <c r="F219" s="39">
        <f t="shared" si="16"/>
        <v>3000</v>
      </c>
      <c r="G219" s="40">
        <v>3000</v>
      </c>
      <c r="H219" s="40">
        <f t="shared" si="15"/>
        <v>0</v>
      </c>
    </row>
    <row r="220" spans="1:8" s="8" customFormat="1" ht="21.75" customHeight="1" x14ac:dyDescent="0.2">
      <c r="A220" s="38">
        <v>207</v>
      </c>
      <c r="B220" s="11">
        <v>31592</v>
      </c>
      <c r="C220" s="46" t="s">
        <v>139</v>
      </c>
      <c r="D220" s="9" t="s">
        <v>43</v>
      </c>
      <c r="E220" s="9" t="s">
        <v>95</v>
      </c>
      <c r="F220" s="39" t="s">
        <v>42</v>
      </c>
      <c r="G220" s="40">
        <v>0</v>
      </c>
      <c r="H220" s="40" t="e">
        <f t="shared" si="15"/>
        <v>#VALUE!</v>
      </c>
    </row>
    <row r="221" spans="1:8" s="8" customFormat="1" ht="21.75" customHeight="1" x14ac:dyDescent="0.2">
      <c r="A221" s="38">
        <v>208</v>
      </c>
      <c r="B221" s="11">
        <v>31595</v>
      </c>
      <c r="C221" s="46" t="s">
        <v>139</v>
      </c>
      <c r="D221" s="9" t="s">
        <v>44</v>
      </c>
      <c r="E221" s="9" t="s">
        <v>97</v>
      </c>
      <c r="F221" s="39">
        <f t="shared" ref="F221:F250" si="17">G221</f>
        <v>658171.73</v>
      </c>
      <c r="G221" s="40">
        <v>658171.73</v>
      </c>
      <c r="H221" s="40">
        <f t="shared" si="15"/>
        <v>0</v>
      </c>
    </row>
    <row r="222" spans="1:8" s="8" customFormat="1" ht="21.75" customHeight="1" x14ac:dyDescent="0.2">
      <c r="A222" s="38">
        <v>209</v>
      </c>
      <c r="B222" s="11">
        <v>31604</v>
      </c>
      <c r="C222" s="46" t="s">
        <v>139</v>
      </c>
      <c r="D222" s="9" t="s">
        <v>58</v>
      </c>
      <c r="E222" s="9" t="s">
        <v>110</v>
      </c>
      <c r="F222" s="39">
        <f t="shared" si="17"/>
        <v>768249.87</v>
      </c>
      <c r="G222" s="40">
        <v>768249.87</v>
      </c>
      <c r="H222" s="40">
        <f t="shared" si="15"/>
        <v>0</v>
      </c>
    </row>
    <row r="223" spans="1:8" s="8" customFormat="1" ht="21.75" customHeight="1" x14ac:dyDescent="0.2">
      <c r="A223" s="38">
        <v>210</v>
      </c>
      <c r="B223" s="11">
        <v>31637</v>
      </c>
      <c r="C223" s="46" t="s">
        <v>139</v>
      </c>
      <c r="D223" s="9" t="s">
        <v>82</v>
      </c>
      <c r="E223" s="9" t="s">
        <v>140</v>
      </c>
      <c r="F223" s="39">
        <f t="shared" si="17"/>
        <v>86620.66</v>
      </c>
      <c r="G223" s="40">
        <v>86620.66</v>
      </c>
      <c r="H223" s="40">
        <f t="shared" si="15"/>
        <v>0</v>
      </c>
    </row>
    <row r="224" spans="1:8" s="8" customFormat="1" ht="21.75" customHeight="1" x14ac:dyDescent="0.2">
      <c r="A224" s="38">
        <v>211</v>
      </c>
      <c r="B224" s="11">
        <v>31648</v>
      </c>
      <c r="C224" s="46" t="s">
        <v>139</v>
      </c>
      <c r="D224" s="9" t="s">
        <v>48</v>
      </c>
      <c r="E224" s="9" t="s">
        <v>145</v>
      </c>
      <c r="F224" s="39">
        <f t="shared" si="17"/>
        <v>680580.14</v>
      </c>
      <c r="G224" s="40">
        <v>680580.14</v>
      </c>
      <c r="H224" s="40">
        <f t="shared" si="15"/>
        <v>0</v>
      </c>
    </row>
    <row r="225" spans="1:8" s="8" customFormat="1" ht="21.75" customHeight="1" x14ac:dyDescent="0.2">
      <c r="A225" s="38">
        <v>212</v>
      </c>
      <c r="B225" s="11">
        <v>31675</v>
      </c>
      <c r="C225" s="46" t="s">
        <v>139</v>
      </c>
      <c r="D225" s="9" t="s">
        <v>364</v>
      </c>
      <c r="E225" s="9" t="s">
        <v>365</v>
      </c>
      <c r="F225" s="39">
        <f t="shared" si="17"/>
        <v>73146.17</v>
      </c>
      <c r="G225" s="40">
        <v>73146.17</v>
      </c>
      <c r="H225" s="40">
        <f t="shared" si="15"/>
        <v>0</v>
      </c>
    </row>
    <row r="226" spans="1:8" s="8" customFormat="1" ht="21.75" customHeight="1" x14ac:dyDescent="0.2">
      <c r="A226" s="38">
        <v>213</v>
      </c>
      <c r="B226" s="11">
        <v>31678</v>
      </c>
      <c r="C226" s="46" t="s">
        <v>139</v>
      </c>
      <c r="D226" s="9" t="s">
        <v>44</v>
      </c>
      <c r="E226" s="9" t="str">
        <f>PROPER([2]Ativos!$B$142)</f>
        <v>Est Clin 105.452-Ichc-Hemato-Janssen</v>
      </c>
      <c r="F226" s="39">
        <f t="shared" si="17"/>
        <v>140742.99</v>
      </c>
      <c r="G226" s="40">
        <v>140742.99</v>
      </c>
      <c r="H226" s="40">
        <f t="shared" si="15"/>
        <v>0</v>
      </c>
    </row>
    <row r="227" spans="1:8" s="8" customFormat="1" ht="21.75" customHeight="1" x14ac:dyDescent="0.2">
      <c r="A227" s="38">
        <v>214</v>
      </c>
      <c r="B227" s="11">
        <v>31681</v>
      </c>
      <c r="C227" s="46" t="s">
        <v>139</v>
      </c>
      <c r="D227" s="9" t="s">
        <v>364</v>
      </c>
      <c r="E227" s="9" t="s">
        <v>429</v>
      </c>
      <c r="F227" s="39">
        <f t="shared" si="17"/>
        <v>15821.77</v>
      </c>
      <c r="G227" s="40">
        <v>15821.77</v>
      </c>
      <c r="H227" s="40">
        <f t="shared" si="15"/>
        <v>0</v>
      </c>
    </row>
    <row r="228" spans="1:8" s="8" customFormat="1" ht="21.75" customHeight="1" x14ac:dyDescent="0.2">
      <c r="A228" s="38">
        <v>215</v>
      </c>
      <c r="B228" s="11">
        <v>31682</v>
      </c>
      <c r="C228" s="46" t="s">
        <v>139</v>
      </c>
      <c r="D228" s="9" t="s">
        <v>364</v>
      </c>
      <c r="E228" s="9" t="s">
        <v>433</v>
      </c>
      <c r="F228" s="39">
        <f t="shared" si="17"/>
        <v>15821.77</v>
      </c>
      <c r="G228" s="40">
        <v>15821.77</v>
      </c>
      <c r="H228" s="40">
        <f t="shared" si="15"/>
        <v>0</v>
      </c>
    </row>
    <row r="229" spans="1:8" s="8" customFormat="1" ht="21.75" customHeight="1" x14ac:dyDescent="0.2">
      <c r="A229" s="38">
        <v>216</v>
      </c>
      <c r="B229" s="11">
        <v>31684</v>
      </c>
      <c r="C229" s="46" t="s">
        <v>139</v>
      </c>
      <c r="D229" s="9" t="s">
        <v>50</v>
      </c>
      <c r="E229" s="9" t="s">
        <v>456</v>
      </c>
      <c r="F229" s="39">
        <f t="shared" si="17"/>
        <v>79540</v>
      </c>
      <c r="G229" s="40">
        <v>79540</v>
      </c>
      <c r="H229" s="40">
        <f t="shared" si="15"/>
        <v>0</v>
      </c>
    </row>
    <row r="230" spans="1:8" s="8" customFormat="1" ht="21.75" customHeight="1" x14ac:dyDescent="0.2">
      <c r="A230" s="38">
        <v>217</v>
      </c>
      <c r="B230" s="11">
        <v>33001</v>
      </c>
      <c r="C230" s="46" t="s">
        <v>139</v>
      </c>
      <c r="D230" s="9" t="s">
        <v>43</v>
      </c>
      <c r="E230" s="9" t="s">
        <v>253</v>
      </c>
      <c r="F230" s="39">
        <f t="shared" si="17"/>
        <v>268259.75</v>
      </c>
      <c r="G230" s="40">
        <v>268259.75</v>
      </c>
      <c r="H230" s="40">
        <f t="shared" si="15"/>
        <v>0</v>
      </c>
    </row>
    <row r="231" spans="1:8" s="8" customFormat="1" ht="21.75" customHeight="1" x14ac:dyDescent="0.2">
      <c r="A231" s="38">
        <v>218</v>
      </c>
      <c r="B231" s="11">
        <v>33007</v>
      </c>
      <c r="C231" s="46" t="s">
        <v>139</v>
      </c>
      <c r="D231" s="9" t="s">
        <v>232</v>
      </c>
      <c r="E231" s="9" t="s">
        <v>233</v>
      </c>
      <c r="F231" s="39">
        <f t="shared" si="17"/>
        <v>340392.43999999994</v>
      </c>
      <c r="G231" s="40">
        <v>340392.43999999994</v>
      </c>
      <c r="H231" s="40">
        <f t="shared" si="15"/>
        <v>0</v>
      </c>
    </row>
    <row r="232" spans="1:8" s="8" customFormat="1" ht="21.75" customHeight="1" x14ac:dyDescent="0.2">
      <c r="A232" s="38">
        <v>219</v>
      </c>
      <c r="B232" s="11">
        <v>33016</v>
      </c>
      <c r="C232" s="46" t="s">
        <v>139</v>
      </c>
      <c r="D232" s="9" t="s">
        <v>82</v>
      </c>
      <c r="E232" s="9" t="s">
        <v>254</v>
      </c>
      <c r="F232" s="39">
        <f t="shared" si="17"/>
        <v>351737.19999999995</v>
      </c>
      <c r="G232" s="40">
        <v>351737.19999999995</v>
      </c>
      <c r="H232" s="40">
        <f t="shared" si="15"/>
        <v>0</v>
      </c>
    </row>
    <row r="233" spans="1:8" s="8" customFormat="1" ht="21.75" customHeight="1" x14ac:dyDescent="0.2">
      <c r="A233" s="38">
        <v>220</v>
      </c>
      <c r="B233" s="11">
        <v>33023</v>
      </c>
      <c r="C233" s="46" t="s">
        <v>139</v>
      </c>
      <c r="D233" s="9" t="s">
        <v>260</v>
      </c>
      <c r="E233" s="9" t="s">
        <v>261</v>
      </c>
      <c r="F233" s="39">
        <f t="shared" si="17"/>
        <v>942303.18</v>
      </c>
      <c r="G233" s="40">
        <v>942303.18</v>
      </c>
      <c r="H233" s="40">
        <f t="shared" si="15"/>
        <v>0</v>
      </c>
    </row>
    <row r="234" spans="1:8" s="8" customFormat="1" ht="21.75" customHeight="1" x14ac:dyDescent="0.2">
      <c r="A234" s="38">
        <v>221</v>
      </c>
      <c r="B234" s="11">
        <v>33030</v>
      </c>
      <c r="C234" s="46" t="s">
        <v>139</v>
      </c>
      <c r="D234" s="9" t="s">
        <v>119</v>
      </c>
      <c r="E234" s="9" t="s">
        <v>271</v>
      </c>
      <c r="F234" s="39">
        <f t="shared" si="17"/>
        <v>813015.67999999993</v>
      </c>
      <c r="G234" s="40">
        <v>813015.67999999993</v>
      </c>
      <c r="H234" s="40">
        <f t="shared" si="15"/>
        <v>0</v>
      </c>
    </row>
    <row r="235" spans="1:8" s="8" customFormat="1" ht="21.75" customHeight="1" x14ac:dyDescent="0.2">
      <c r="A235" s="38">
        <v>222</v>
      </c>
      <c r="B235" s="11">
        <v>33033</v>
      </c>
      <c r="C235" s="46" t="s">
        <v>139</v>
      </c>
      <c r="D235" s="9" t="s">
        <v>56</v>
      </c>
      <c r="E235" s="9" t="s">
        <v>273</v>
      </c>
      <c r="F235" s="39">
        <f t="shared" si="17"/>
        <v>2000</v>
      </c>
      <c r="G235" s="40">
        <v>2000</v>
      </c>
      <c r="H235" s="40">
        <f t="shared" si="15"/>
        <v>0</v>
      </c>
    </row>
    <row r="236" spans="1:8" s="8" customFormat="1" ht="21.75" customHeight="1" x14ac:dyDescent="0.2">
      <c r="A236" s="38">
        <v>223</v>
      </c>
      <c r="B236" s="11">
        <v>33036</v>
      </c>
      <c r="C236" s="46" t="s">
        <v>139</v>
      </c>
      <c r="D236" s="9" t="s">
        <v>82</v>
      </c>
      <c r="E236" s="9" t="s">
        <v>272</v>
      </c>
      <c r="F236" s="39">
        <f t="shared" si="17"/>
        <v>86413.15</v>
      </c>
      <c r="G236" s="40">
        <v>86413.15</v>
      </c>
      <c r="H236" s="40">
        <f t="shared" si="15"/>
        <v>0</v>
      </c>
    </row>
    <row r="237" spans="1:8" s="8" customFormat="1" ht="21.75" customHeight="1" x14ac:dyDescent="0.2">
      <c r="A237" s="38">
        <v>224</v>
      </c>
      <c r="B237" s="11">
        <v>33039</v>
      </c>
      <c r="C237" s="46" t="s">
        <v>139</v>
      </c>
      <c r="D237" s="9" t="s">
        <v>51</v>
      </c>
      <c r="E237" s="9" t="s">
        <v>283</v>
      </c>
      <c r="F237" s="39">
        <f t="shared" si="17"/>
        <v>651063.55000000005</v>
      </c>
      <c r="G237" s="40">
        <v>651063.55000000005</v>
      </c>
      <c r="H237" s="40">
        <f t="shared" si="15"/>
        <v>0</v>
      </c>
    </row>
    <row r="238" spans="1:8" s="8" customFormat="1" ht="21.75" customHeight="1" x14ac:dyDescent="0.2">
      <c r="A238" s="38">
        <v>225</v>
      </c>
      <c r="B238" s="11">
        <v>33055</v>
      </c>
      <c r="C238" s="46" t="s">
        <v>139</v>
      </c>
      <c r="D238" s="9" t="s">
        <v>56</v>
      </c>
      <c r="E238" s="9" t="s">
        <v>312</v>
      </c>
      <c r="F238" s="39">
        <f t="shared" si="17"/>
        <v>439953.77999999997</v>
      </c>
      <c r="G238" s="40">
        <v>439953.77999999997</v>
      </c>
      <c r="H238" s="40">
        <f t="shared" si="15"/>
        <v>0</v>
      </c>
    </row>
    <row r="239" spans="1:8" s="8" customFormat="1" ht="21.75" customHeight="1" x14ac:dyDescent="0.2">
      <c r="A239" s="38">
        <v>226</v>
      </c>
      <c r="B239" s="11">
        <v>33056</v>
      </c>
      <c r="C239" s="46" t="s">
        <v>139</v>
      </c>
      <c r="D239" s="9" t="s">
        <v>305</v>
      </c>
      <c r="E239" s="9" t="s">
        <v>313</v>
      </c>
      <c r="F239" s="39">
        <f t="shared" si="17"/>
        <v>990220.64999999991</v>
      </c>
      <c r="G239" s="40">
        <v>990220.64999999991</v>
      </c>
      <c r="H239" s="40">
        <f t="shared" si="15"/>
        <v>0</v>
      </c>
    </row>
    <row r="240" spans="1:8" s="8" customFormat="1" ht="21.75" customHeight="1" x14ac:dyDescent="0.2">
      <c r="A240" s="38">
        <v>227</v>
      </c>
      <c r="B240" s="11">
        <v>33067</v>
      </c>
      <c r="C240" s="46" t="s">
        <v>139</v>
      </c>
      <c r="D240" s="9" t="s">
        <v>45</v>
      </c>
      <c r="E240" s="9" t="s">
        <v>318</v>
      </c>
      <c r="F240" s="39">
        <f t="shared" si="17"/>
        <v>1888191.82</v>
      </c>
      <c r="G240" s="40">
        <v>1888191.82</v>
      </c>
      <c r="H240" s="40">
        <f t="shared" si="15"/>
        <v>0</v>
      </c>
    </row>
    <row r="241" spans="1:8" s="8" customFormat="1" ht="21.75" customHeight="1" x14ac:dyDescent="0.2">
      <c r="A241" s="38">
        <v>228</v>
      </c>
      <c r="B241" s="11">
        <v>33075</v>
      </c>
      <c r="C241" s="46" t="s">
        <v>139</v>
      </c>
      <c r="D241" s="9" t="s">
        <v>85</v>
      </c>
      <c r="E241" s="9" t="s">
        <v>337</v>
      </c>
      <c r="F241" s="39">
        <f t="shared" si="17"/>
        <v>244008.23</v>
      </c>
      <c r="G241" s="40">
        <v>244008.23</v>
      </c>
      <c r="H241" s="40">
        <f t="shared" si="15"/>
        <v>0</v>
      </c>
    </row>
    <row r="242" spans="1:8" s="8" customFormat="1" ht="21.75" customHeight="1" x14ac:dyDescent="0.2">
      <c r="A242" s="38">
        <v>229</v>
      </c>
      <c r="B242" s="11">
        <v>33084</v>
      </c>
      <c r="C242" s="46" t="s">
        <v>139</v>
      </c>
      <c r="D242" s="9" t="s">
        <v>85</v>
      </c>
      <c r="E242" s="9" t="s">
        <v>338</v>
      </c>
      <c r="F242" s="39">
        <f t="shared" si="17"/>
        <v>213266.97</v>
      </c>
      <c r="G242" s="40">
        <v>213266.97</v>
      </c>
      <c r="H242" s="40">
        <f t="shared" si="15"/>
        <v>0</v>
      </c>
    </row>
    <row r="243" spans="1:8" s="8" customFormat="1" ht="21.75" customHeight="1" x14ac:dyDescent="0.2">
      <c r="A243" s="38">
        <v>230</v>
      </c>
      <c r="B243" s="11">
        <v>33090</v>
      </c>
      <c r="C243" s="46" t="s">
        <v>139</v>
      </c>
      <c r="D243" s="9" t="s">
        <v>16</v>
      </c>
      <c r="E243" s="9" t="s">
        <v>347</v>
      </c>
      <c r="F243" s="39">
        <f t="shared" si="17"/>
        <v>466782.26999999996</v>
      </c>
      <c r="G243" s="40">
        <v>466782.26999999996</v>
      </c>
      <c r="H243" s="40">
        <f t="shared" si="15"/>
        <v>0</v>
      </c>
    </row>
    <row r="244" spans="1:8" s="8" customFormat="1" ht="21.75" customHeight="1" x14ac:dyDescent="0.2">
      <c r="A244" s="38">
        <v>231</v>
      </c>
      <c r="B244" s="11">
        <v>33093</v>
      </c>
      <c r="C244" s="46" t="s">
        <v>139</v>
      </c>
      <c r="D244" s="9" t="s">
        <v>56</v>
      </c>
      <c r="E244" s="9" t="s">
        <v>354</v>
      </c>
      <c r="F244" s="39">
        <f t="shared" si="17"/>
        <v>223250.91</v>
      </c>
      <c r="G244" s="40">
        <v>223250.91</v>
      </c>
      <c r="H244" s="40">
        <f t="shared" si="15"/>
        <v>0</v>
      </c>
    </row>
    <row r="245" spans="1:8" s="8" customFormat="1" ht="21.75" customHeight="1" x14ac:dyDescent="0.2">
      <c r="A245" s="38">
        <v>232</v>
      </c>
      <c r="B245" s="11">
        <v>33097</v>
      </c>
      <c r="C245" s="46" t="s">
        <v>139</v>
      </c>
      <c r="D245" s="9" t="s">
        <v>358</v>
      </c>
      <c r="E245" s="9" t="s">
        <v>359</v>
      </c>
      <c r="F245" s="39">
        <f t="shared" si="17"/>
        <v>171981.08000000002</v>
      </c>
      <c r="G245" s="40">
        <v>171981.08000000002</v>
      </c>
      <c r="H245" s="40">
        <f t="shared" si="15"/>
        <v>0</v>
      </c>
    </row>
    <row r="246" spans="1:8" s="8" customFormat="1" ht="21.75" customHeight="1" x14ac:dyDescent="0.2">
      <c r="A246" s="38">
        <v>233</v>
      </c>
      <c r="B246" s="11">
        <v>33101</v>
      </c>
      <c r="C246" s="46" t="s">
        <v>139</v>
      </c>
      <c r="D246" s="9" t="s">
        <v>360</v>
      </c>
      <c r="E246" s="9" t="s">
        <v>361</v>
      </c>
      <c r="F246" s="39">
        <f t="shared" si="17"/>
        <v>18125</v>
      </c>
      <c r="G246" s="40">
        <v>18125</v>
      </c>
      <c r="H246" s="40">
        <f t="shared" si="15"/>
        <v>0</v>
      </c>
    </row>
    <row r="247" spans="1:8" s="8" customFormat="1" ht="21.75" customHeight="1" x14ac:dyDescent="0.2">
      <c r="A247" s="38">
        <v>234</v>
      </c>
      <c r="B247" s="11">
        <v>33103</v>
      </c>
      <c r="C247" s="46" t="s">
        <v>139</v>
      </c>
      <c r="D247" s="9" t="s">
        <v>48</v>
      </c>
      <c r="E247" s="9" t="s">
        <v>370</v>
      </c>
      <c r="F247" s="39">
        <f t="shared" si="17"/>
        <v>879806.5</v>
      </c>
      <c r="G247" s="40">
        <v>879806.5</v>
      </c>
      <c r="H247" s="40">
        <f t="shared" si="15"/>
        <v>0</v>
      </c>
    </row>
    <row r="248" spans="1:8" s="8" customFormat="1" ht="21.75" customHeight="1" x14ac:dyDescent="0.2">
      <c r="A248" s="38">
        <v>235</v>
      </c>
      <c r="B248" s="11">
        <v>33105</v>
      </c>
      <c r="C248" s="46" t="s">
        <v>139</v>
      </c>
      <c r="D248" s="9" t="s">
        <v>56</v>
      </c>
      <c r="E248" s="9" t="s">
        <v>378</v>
      </c>
      <c r="F248" s="39">
        <f t="shared" si="17"/>
        <v>59074.58</v>
      </c>
      <c r="G248" s="40">
        <v>59074.58</v>
      </c>
      <c r="H248" s="40">
        <f t="shared" si="15"/>
        <v>0</v>
      </c>
    </row>
    <row r="249" spans="1:8" s="8" customFormat="1" ht="21.75" customHeight="1" x14ac:dyDescent="0.2">
      <c r="A249" s="38">
        <v>236</v>
      </c>
      <c r="B249" s="11">
        <v>33125</v>
      </c>
      <c r="C249" s="46" t="s">
        <v>139</v>
      </c>
      <c r="D249" s="9" t="s">
        <v>366</v>
      </c>
      <c r="E249" s="9" t="s">
        <v>409</v>
      </c>
      <c r="F249" s="39">
        <f t="shared" si="17"/>
        <v>163926.28</v>
      </c>
      <c r="G249" s="40">
        <v>163926.28</v>
      </c>
      <c r="H249" s="40">
        <f t="shared" si="15"/>
        <v>0</v>
      </c>
    </row>
    <row r="250" spans="1:8" s="8" customFormat="1" ht="21.75" customHeight="1" x14ac:dyDescent="0.2">
      <c r="A250" s="38">
        <v>237</v>
      </c>
      <c r="B250" s="11">
        <v>33126</v>
      </c>
      <c r="C250" s="9" t="s">
        <v>139</v>
      </c>
      <c r="D250" s="9" t="s">
        <v>410</v>
      </c>
      <c r="E250" s="9" t="s">
        <v>411</v>
      </c>
      <c r="F250" s="39">
        <f t="shared" si="17"/>
        <v>903915.86</v>
      </c>
      <c r="G250" s="40">
        <v>903915.86</v>
      </c>
      <c r="H250" s="40">
        <f t="shared" si="15"/>
        <v>0</v>
      </c>
    </row>
    <row r="251" spans="1:8" s="8" customFormat="1" ht="21.75" customHeight="1" x14ac:dyDescent="0.2">
      <c r="A251" s="38">
        <v>238</v>
      </c>
      <c r="B251" s="11">
        <v>33129</v>
      </c>
      <c r="C251" s="9" t="s">
        <v>139</v>
      </c>
      <c r="D251" s="9" t="s">
        <v>412</v>
      </c>
      <c r="E251" s="9" t="s">
        <v>413</v>
      </c>
      <c r="F251" s="39" t="s">
        <v>42</v>
      </c>
      <c r="G251" s="40">
        <v>0</v>
      </c>
      <c r="H251" s="40" t="e">
        <f t="shared" si="15"/>
        <v>#VALUE!</v>
      </c>
    </row>
    <row r="252" spans="1:8" s="8" customFormat="1" ht="21.75" customHeight="1" x14ac:dyDescent="0.2">
      <c r="A252" s="38">
        <v>239</v>
      </c>
      <c r="B252" s="11">
        <v>33130</v>
      </c>
      <c r="C252" s="9" t="s">
        <v>139</v>
      </c>
      <c r="D252" s="9" t="s">
        <v>56</v>
      </c>
      <c r="E252" s="9" t="s">
        <v>414</v>
      </c>
      <c r="F252" s="39">
        <f>G252</f>
        <v>85809.21</v>
      </c>
      <c r="G252" s="40">
        <v>85809.21</v>
      </c>
      <c r="H252" s="40">
        <f t="shared" si="15"/>
        <v>0</v>
      </c>
    </row>
    <row r="253" spans="1:8" s="8" customFormat="1" ht="21.75" customHeight="1" x14ac:dyDescent="0.2">
      <c r="A253" s="38">
        <v>240</v>
      </c>
      <c r="B253" s="11">
        <v>33131</v>
      </c>
      <c r="C253" s="9" t="s">
        <v>139</v>
      </c>
      <c r="D253" s="9" t="s">
        <v>415</v>
      </c>
      <c r="E253" s="9" t="s">
        <v>416</v>
      </c>
      <c r="F253" s="39" t="s">
        <v>42</v>
      </c>
      <c r="G253" s="40">
        <v>0</v>
      </c>
      <c r="H253" s="40" t="e">
        <f t="shared" si="15"/>
        <v>#VALUE!</v>
      </c>
    </row>
    <row r="254" spans="1:8" s="8" customFormat="1" ht="21.75" customHeight="1" x14ac:dyDescent="0.2">
      <c r="A254" s="38">
        <v>241</v>
      </c>
      <c r="B254" s="11">
        <v>33132</v>
      </c>
      <c r="C254" s="9" t="s">
        <v>139</v>
      </c>
      <c r="D254" s="9" t="s">
        <v>422</v>
      </c>
      <c r="E254" s="9" t="s">
        <v>423</v>
      </c>
      <c r="F254" s="39">
        <f>G254</f>
        <v>17166.39</v>
      </c>
      <c r="G254" s="40">
        <v>17166.39</v>
      </c>
      <c r="H254" s="40">
        <f t="shared" si="15"/>
        <v>0</v>
      </c>
    </row>
    <row r="255" spans="1:8" s="8" customFormat="1" ht="21.75" customHeight="1" x14ac:dyDescent="0.2">
      <c r="A255" s="38">
        <v>242</v>
      </c>
      <c r="B255" s="11">
        <v>33138</v>
      </c>
      <c r="C255" s="9" t="s">
        <v>139</v>
      </c>
      <c r="D255" s="9" t="s">
        <v>16</v>
      </c>
      <c r="E255" s="9" t="str">
        <f>PROPER([3]Planilha1!$B$257)</f>
        <v>Est Clin Ag348-C-006-Ichc-Hemato-Covance</v>
      </c>
      <c r="F255" s="39">
        <f>G255</f>
        <v>63883.77</v>
      </c>
      <c r="G255" s="40">
        <v>63883.77</v>
      </c>
      <c r="H255" s="40">
        <f t="shared" si="15"/>
        <v>0</v>
      </c>
    </row>
    <row r="256" spans="1:8" s="8" customFormat="1" ht="21.75" customHeight="1" x14ac:dyDescent="0.2">
      <c r="A256" s="38">
        <v>243</v>
      </c>
      <c r="B256" s="11">
        <v>33139</v>
      </c>
      <c r="C256" s="9" t="s">
        <v>139</v>
      </c>
      <c r="D256" s="9" t="s">
        <v>56</v>
      </c>
      <c r="E256" s="9" t="s">
        <v>434</v>
      </c>
      <c r="F256" s="39">
        <f>G256</f>
        <v>24240</v>
      </c>
      <c r="G256" s="40">
        <v>24240</v>
      </c>
      <c r="H256" s="40">
        <f t="shared" si="15"/>
        <v>0</v>
      </c>
    </row>
    <row r="257" spans="1:8" s="8" customFormat="1" ht="21.75" customHeight="1" x14ac:dyDescent="0.2">
      <c r="A257" s="38">
        <v>244</v>
      </c>
      <c r="B257" s="11">
        <v>33149</v>
      </c>
      <c r="C257" s="9" t="s">
        <v>139</v>
      </c>
      <c r="D257" s="9" t="s">
        <v>305</v>
      </c>
      <c r="E257" s="9" t="s">
        <v>450</v>
      </c>
      <c r="F257" s="39">
        <f>G257</f>
        <v>19435.439999999999</v>
      </c>
      <c r="G257" s="40">
        <v>19435.439999999999</v>
      </c>
      <c r="H257" s="40">
        <f t="shared" si="15"/>
        <v>0</v>
      </c>
    </row>
    <row r="258" spans="1:8" s="8" customFormat="1" ht="21.75" customHeight="1" x14ac:dyDescent="0.2">
      <c r="A258" s="38">
        <v>245</v>
      </c>
      <c r="B258" s="11">
        <v>33154</v>
      </c>
      <c r="C258" s="9" t="s">
        <v>139</v>
      </c>
      <c r="D258" s="9" t="s">
        <v>49</v>
      </c>
      <c r="E258" s="9" t="s">
        <v>457</v>
      </c>
      <c r="F258" s="39">
        <f>G258</f>
        <v>9500</v>
      </c>
      <c r="G258" s="40">
        <v>9500</v>
      </c>
      <c r="H258" s="40">
        <f t="shared" si="15"/>
        <v>0</v>
      </c>
    </row>
    <row r="259" spans="1:8" s="8" customFormat="1" ht="21.75" customHeight="1" x14ac:dyDescent="0.2">
      <c r="A259" s="38">
        <v>246</v>
      </c>
      <c r="B259" s="11">
        <v>33156</v>
      </c>
      <c r="C259" s="9" t="s">
        <v>139</v>
      </c>
      <c r="D259" s="9" t="s">
        <v>14</v>
      </c>
      <c r="E259" s="9" t="str">
        <f>PROPER([4]Ativos!$B$262)</f>
        <v>Est Clin Dreamm7 207503-Ichc-Hemato-Gsk</v>
      </c>
      <c r="F259" s="39" t="s">
        <v>42</v>
      </c>
      <c r="G259" s="40">
        <v>0</v>
      </c>
      <c r="H259" s="40" t="e">
        <f t="shared" si="15"/>
        <v>#VALUE!</v>
      </c>
    </row>
    <row r="260" spans="1:8" s="8" customFormat="1" ht="21.75" customHeight="1" x14ac:dyDescent="0.2">
      <c r="A260" s="38">
        <v>247</v>
      </c>
      <c r="B260" s="11">
        <v>33157</v>
      </c>
      <c r="C260" s="9" t="s">
        <v>139</v>
      </c>
      <c r="D260" s="9" t="s">
        <v>49</v>
      </c>
      <c r="E260" s="9" t="s">
        <v>458</v>
      </c>
      <c r="F260" s="39" t="s">
        <v>42</v>
      </c>
      <c r="G260" s="40">
        <v>0</v>
      </c>
      <c r="H260" s="40" t="e">
        <f t="shared" si="15"/>
        <v>#VALUE!</v>
      </c>
    </row>
    <row r="261" spans="1:8" s="8" customFormat="1" ht="21.75" customHeight="1" x14ac:dyDescent="0.2">
      <c r="A261" s="38">
        <v>248</v>
      </c>
      <c r="B261" s="11">
        <v>33083</v>
      </c>
      <c r="C261" s="9" t="s">
        <v>39</v>
      </c>
      <c r="D261" s="9" t="s">
        <v>339</v>
      </c>
      <c r="E261" s="9" t="s">
        <v>340</v>
      </c>
      <c r="F261" s="39">
        <f t="shared" ref="F261:F276" si="18">G261</f>
        <v>106823.62</v>
      </c>
      <c r="G261" s="40">
        <v>106823.62</v>
      </c>
      <c r="H261" s="40">
        <f t="shared" si="15"/>
        <v>0</v>
      </c>
    </row>
    <row r="262" spans="1:8" s="8" customFormat="1" ht="21.75" customHeight="1" x14ac:dyDescent="0.2">
      <c r="A262" s="38">
        <v>249</v>
      </c>
      <c r="B262" s="11">
        <v>33089</v>
      </c>
      <c r="C262" s="9" t="s">
        <v>39</v>
      </c>
      <c r="D262" s="9" t="s">
        <v>51</v>
      </c>
      <c r="E262" s="9" t="s">
        <v>346</v>
      </c>
      <c r="F262" s="39">
        <f t="shared" si="18"/>
        <v>437922.79000000004</v>
      </c>
      <c r="G262" s="40">
        <v>437922.79000000004</v>
      </c>
      <c r="H262" s="40">
        <f t="shared" si="15"/>
        <v>0</v>
      </c>
    </row>
    <row r="263" spans="1:8" s="8" customFormat="1" ht="21.75" customHeight="1" x14ac:dyDescent="0.2">
      <c r="A263" s="38">
        <v>250</v>
      </c>
      <c r="B263" s="11">
        <v>33128</v>
      </c>
      <c r="C263" s="9" t="s">
        <v>39</v>
      </c>
      <c r="D263" s="9" t="s">
        <v>410</v>
      </c>
      <c r="E263" s="9" t="s">
        <v>417</v>
      </c>
      <c r="F263" s="39">
        <f t="shared" si="18"/>
        <v>485887.4</v>
      </c>
      <c r="G263" s="40">
        <v>485887.4</v>
      </c>
      <c r="H263" s="40">
        <f t="shared" si="15"/>
        <v>0</v>
      </c>
    </row>
    <row r="264" spans="1:8" s="8" customFormat="1" ht="21.75" customHeight="1" x14ac:dyDescent="0.2">
      <c r="A264" s="38">
        <v>251</v>
      </c>
      <c r="B264" s="11">
        <v>31537</v>
      </c>
      <c r="C264" s="9" t="s">
        <v>22</v>
      </c>
      <c r="D264" s="9" t="s">
        <v>44</v>
      </c>
      <c r="E264" s="9" t="s">
        <v>215</v>
      </c>
      <c r="F264" s="39">
        <f t="shared" si="18"/>
        <v>70700</v>
      </c>
      <c r="G264" s="40">
        <v>70700</v>
      </c>
      <c r="H264" s="40">
        <f t="shared" si="15"/>
        <v>0</v>
      </c>
    </row>
    <row r="265" spans="1:8" s="8" customFormat="1" ht="21.75" customHeight="1" x14ac:dyDescent="0.2">
      <c r="A265" s="38">
        <v>252</v>
      </c>
      <c r="B265" s="11">
        <v>31634</v>
      </c>
      <c r="C265" s="9" t="s">
        <v>22</v>
      </c>
      <c r="D265" s="9" t="s">
        <v>44</v>
      </c>
      <c r="E265" s="9" t="s">
        <v>314</v>
      </c>
      <c r="F265" s="39">
        <f t="shared" si="18"/>
        <v>4713.55</v>
      </c>
      <c r="G265" s="40">
        <v>4713.55</v>
      </c>
      <c r="H265" s="40">
        <f t="shared" si="15"/>
        <v>0</v>
      </c>
    </row>
    <row r="266" spans="1:8" s="8" customFormat="1" ht="21.75" customHeight="1" x14ac:dyDescent="0.2">
      <c r="A266" s="38">
        <v>253</v>
      </c>
      <c r="B266" s="11">
        <v>31579</v>
      </c>
      <c r="C266" s="9" t="s">
        <v>8</v>
      </c>
      <c r="D266" s="9" t="s">
        <v>56</v>
      </c>
      <c r="E266" s="9" t="s">
        <v>86</v>
      </c>
      <c r="F266" s="39">
        <f t="shared" si="18"/>
        <v>5300</v>
      </c>
      <c r="G266" s="40">
        <v>5300</v>
      </c>
      <c r="H266" s="40">
        <f t="shared" si="15"/>
        <v>0</v>
      </c>
    </row>
    <row r="267" spans="1:8" s="8" customFormat="1" ht="21.75" customHeight="1" x14ac:dyDescent="0.2">
      <c r="A267" s="38">
        <v>254</v>
      </c>
      <c r="B267" s="11">
        <v>31601</v>
      </c>
      <c r="C267" s="9" t="s">
        <v>76</v>
      </c>
      <c r="D267" s="9" t="s">
        <v>111</v>
      </c>
      <c r="E267" s="9" t="s">
        <v>112</v>
      </c>
      <c r="F267" s="39">
        <f t="shared" si="18"/>
        <v>135714.32</v>
      </c>
      <c r="G267" s="40">
        <v>135714.32</v>
      </c>
      <c r="H267" s="40">
        <f t="shared" si="15"/>
        <v>0</v>
      </c>
    </row>
    <row r="268" spans="1:8" s="8" customFormat="1" ht="21.75" customHeight="1" x14ac:dyDescent="0.2">
      <c r="A268" s="38">
        <v>255</v>
      </c>
      <c r="B268" s="11">
        <v>31626</v>
      </c>
      <c r="C268" s="9" t="s">
        <v>76</v>
      </c>
      <c r="D268" s="9" t="s">
        <v>56</v>
      </c>
      <c r="E268" s="9" t="s">
        <v>128</v>
      </c>
      <c r="F268" s="39">
        <f t="shared" si="18"/>
        <v>345543.29000000004</v>
      </c>
      <c r="G268" s="40">
        <v>345543.29000000004</v>
      </c>
      <c r="H268" s="40">
        <f t="shared" si="15"/>
        <v>0</v>
      </c>
    </row>
    <row r="269" spans="1:8" s="8" customFormat="1" ht="21.75" customHeight="1" x14ac:dyDescent="0.2">
      <c r="A269" s="38">
        <v>256</v>
      </c>
      <c r="B269" s="11">
        <v>31628</v>
      </c>
      <c r="C269" s="9" t="s">
        <v>76</v>
      </c>
      <c r="D269" s="9" t="s">
        <v>50</v>
      </c>
      <c r="E269" s="9" t="s">
        <v>131</v>
      </c>
      <c r="F269" s="39">
        <f t="shared" si="18"/>
        <v>220000</v>
      </c>
      <c r="G269" s="40">
        <v>220000</v>
      </c>
      <c r="H269" s="40">
        <f t="shared" si="15"/>
        <v>0</v>
      </c>
    </row>
    <row r="270" spans="1:8" s="8" customFormat="1" ht="21.75" customHeight="1" x14ac:dyDescent="0.2">
      <c r="A270" s="38">
        <v>257</v>
      </c>
      <c r="B270" s="11">
        <v>33011</v>
      </c>
      <c r="C270" s="9" t="s">
        <v>76</v>
      </c>
      <c r="D270" s="9" t="s">
        <v>236</v>
      </c>
      <c r="E270" s="9" t="s">
        <v>237</v>
      </c>
      <c r="F270" s="39">
        <f t="shared" si="18"/>
        <v>468493.73</v>
      </c>
      <c r="G270" s="40">
        <v>468493.73</v>
      </c>
      <c r="H270" s="40">
        <f t="shared" si="15"/>
        <v>0</v>
      </c>
    </row>
    <row r="271" spans="1:8" s="8" customFormat="1" ht="21.75" customHeight="1" x14ac:dyDescent="0.2">
      <c r="A271" s="38">
        <v>258</v>
      </c>
      <c r="B271" s="11">
        <v>33044</v>
      </c>
      <c r="C271" s="9" t="s">
        <v>76</v>
      </c>
      <c r="D271" s="9" t="s">
        <v>16</v>
      </c>
      <c r="E271" s="9" t="s">
        <v>288</v>
      </c>
      <c r="F271" s="39">
        <f t="shared" si="18"/>
        <v>632322.72</v>
      </c>
      <c r="G271" s="40">
        <v>632322.72</v>
      </c>
      <c r="H271" s="40">
        <f t="shared" ref="H271:H276" si="19">G271-F271</f>
        <v>0</v>
      </c>
    </row>
    <row r="272" spans="1:8" s="8" customFormat="1" ht="21.75" customHeight="1" x14ac:dyDescent="0.2">
      <c r="A272" s="38">
        <v>259</v>
      </c>
      <c r="B272" s="11">
        <v>33045</v>
      </c>
      <c r="C272" s="9" t="s">
        <v>76</v>
      </c>
      <c r="D272" s="9" t="s">
        <v>289</v>
      </c>
      <c r="E272" s="9" t="s">
        <v>290</v>
      </c>
      <c r="F272" s="39">
        <f t="shared" si="18"/>
        <v>7500</v>
      </c>
      <c r="G272" s="40">
        <v>7500</v>
      </c>
      <c r="H272" s="40">
        <f t="shared" si="19"/>
        <v>0</v>
      </c>
    </row>
    <row r="273" spans="1:8" s="8" customFormat="1" ht="21.75" customHeight="1" x14ac:dyDescent="0.2">
      <c r="A273" s="38">
        <v>260</v>
      </c>
      <c r="B273" s="11">
        <v>33152</v>
      </c>
      <c r="C273" s="9" t="s">
        <v>76</v>
      </c>
      <c r="D273" s="9" t="s">
        <v>56</v>
      </c>
      <c r="E273" s="9" t="s">
        <v>451</v>
      </c>
      <c r="F273" s="39">
        <f t="shared" si="18"/>
        <v>16000</v>
      </c>
      <c r="G273" s="40">
        <v>16000</v>
      </c>
      <c r="H273" s="40">
        <f t="shared" si="19"/>
        <v>0</v>
      </c>
    </row>
    <row r="274" spans="1:8" s="8" customFormat="1" ht="21.75" customHeight="1" x14ac:dyDescent="0.2">
      <c r="A274" s="38">
        <v>261</v>
      </c>
      <c r="B274" s="11">
        <v>33026</v>
      </c>
      <c r="C274" s="9" t="s">
        <v>7</v>
      </c>
      <c r="D274" s="9" t="s">
        <v>14</v>
      </c>
      <c r="E274" s="9" t="s">
        <v>270</v>
      </c>
      <c r="F274" s="39">
        <f t="shared" si="18"/>
        <v>864321.47</v>
      </c>
      <c r="G274" s="40">
        <v>864321.47</v>
      </c>
      <c r="H274" s="40">
        <f t="shared" si="19"/>
        <v>0</v>
      </c>
    </row>
    <row r="275" spans="1:8" s="8" customFormat="1" ht="21.75" customHeight="1" x14ac:dyDescent="0.2">
      <c r="A275" s="38">
        <v>262</v>
      </c>
      <c r="B275" s="11">
        <v>33046</v>
      </c>
      <c r="C275" s="9" t="s">
        <v>7</v>
      </c>
      <c r="D275" s="9" t="s">
        <v>14</v>
      </c>
      <c r="E275" s="9" t="s">
        <v>291</v>
      </c>
      <c r="F275" s="39">
        <f t="shared" si="18"/>
        <v>219871.07</v>
      </c>
      <c r="G275" s="40">
        <v>219871.07</v>
      </c>
      <c r="H275" s="40">
        <f t="shared" si="19"/>
        <v>0</v>
      </c>
    </row>
    <row r="276" spans="1:8" s="8" customFormat="1" ht="21.75" customHeight="1" x14ac:dyDescent="0.2">
      <c r="A276" s="38">
        <v>263</v>
      </c>
      <c r="B276" s="11">
        <v>33047</v>
      </c>
      <c r="C276" s="9" t="s">
        <v>7</v>
      </c>
      <c r="D276" s="9" t="s">
        <v>14</v>
      </c>
      <c r="E276" s="9" t="s">
        <v>304</v>
      </c>
      <c r="F276" s="39">
        <f t="shared" si="18"/>
        <v>3195</v>
      </c>
      <c r="G276" s="40">
        <v>3195</v>
      </c>
      <c r="H276" s="40">
        <f t="shared" si="19"/>
        <v>0</v>
      </c>
    </row>
    <row r="277" spans="1:8" s="22" customFormat="1" ht="21.75" customHeight="1" x14ac:dyDescent="0.2">
      <c r="A277" s="20">
        <f>A276</f>
        <v>263</v>
      </c>
      <c r="B277" s="49" t="s">
        <v>460</v>
      </c>
      <c r="C277" s="50"/>
      <c r="D277" s="50"/>
      <c r="E277" s="51"/>
      <c r="F277" s="18">
        <f>SUM(F14:F276)</f>
        <v>44125604.649999999</v>
      </c>
      <c r="G277" s="18">
        <f>SUM(G14:G276)</f>
        <v>43914413.799999997</v>
      </c>
      <c r="H277" s="18" t="e">
        <f>SUM(H14:H276)</f>
        <v>#VALUE!</v>
      </c>
    </row>
    <row r="278" spans="1:8" s="13" customFormat="1" ht="15.95" customHeight="1" x14ac:dyDescent="0.25">
      <c r="A278" s="32" t="s">
        <v>64</v>
      </c>
      <c r="B278" s="29"/>
      <c r="C278" s="30"/>
      <c r="D278" s="30"/>
      <c r="H278" s="33"/>
    </row>
    <row r="279" spans="1:8" s="13" customFormat="1" ht="15.95" customHeight="1" x14ac:dyDescent="0.2">
      <c r="A279" s="7"/>
      <c r="B279" s="14"/>
      <c r="C279" s="14"/>
      <c r="D279" s="4"/>
      <c r="H279" s="33"/>
    </row>
    <row r="282" spans="1:8" x14ac:dyDescent="0.2">
      <c r="A282" s="37"/>
    </row>
    <row r="284" spans="1:8" x14ac:dyDescent="0.2">
      <c r="A284" s="37"/>
    </row>
    <row r="285" spans="1:8" x14ac:dyDescent="0.2">
      <c r="G285" s="31">
        <f>F277-G277</f>
        <v>211190.85000000149</v>
      </c>
    </row>
    <row r="295" spans="1:8" s="8" customFormat="1" ht="21.75" customHeight="1" x14ac:dyDescent="0.2">
      <c r="A295" s="6"/>
      <c r="B295" s="6"/>
      <c r="C295" s="21"/>
      <c r="D295" s="21"/>
      <c r="E295" s="21"/>
      <c r="F295" s="41"/>
      <c r="G295" s="42"/>
      <c r="H295" s="42"/>
    </row>
    <row r="296" spans="1:8" x14ac:dyDescent="0.2">
      <c r="A296" s="37"/>
    </row>
  </sheetData>
  <autoFilter ref="A13:H278" xr:uid="{FEE7F3FF-25A2-40A6-9915-8988A78029F1}">
    <sortState xmlns:xlrd2="http://schemas.microsoft.com/office/spreadsheetml/2017/richdata2" ref="A14:H278">
      <sortCondition ref="C13:C278"/>
    </sortState>
  </autoFilter>
  <mergeCells count="3">
    <mergeCell ref="A9:H9"/>
    <mergeCell ref="A11:H11"/>
    <mergeCell ref="B277:E277"/>
  </mergeCells>
  <printOptions horizontalCentered="1"/>
  <pageMargins left="0.19685039370078741" right="0.19685039370078741" top="0.59055118110236227" bottom="0.39370078740157483" header="0.51181102362204722" footer="0.23622047244094491"/>
  <pageSetup paperSize="9" scale="55" orientation="landscape" r:id="rId1"/>
  <headerFooter alignWithMargins="0">
    <oddFooter>&amp;L&amp;9Gerência Geral de Projetos e Pesquisas&amp;C&amp;8 &amp;D&amp;R&amp;12&amp;P/&amp;N</oddFooter>
  </headerFooter>
  <rowBreaks count="6" manualBreakCount="6">
    <brk id="39" max="7" man="1"/>
    <brk id="72" max="7" man="1"/>
    <brk id="105" max="7" man="1"/>
    <brk id="144" max="7" man="1"/>
    <brk id="182" max="7" man="1"/>
    <brk id="22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FFF7EF-7803-4D91-AE0C-AA2DAAD455AF}"/>
</file>

<file path=customXml/itemProps2.xml><?xml version="1.0" encoding="utf-8"?>
<ds:datastoreItem xmlns:ds="http://schemas.openxmlformats.org/officeDocument/2006/customXml" ds:itemID="{6F9D011B-7283-4776-9B2E-C90256436AF1}"/>
</file>

<file path=customXml/itemProps3.xml><?xml version="1.0" encoding="utf-8"?>
<ds:datastoreItem xmlns:ds="http://schemas.openxmlformats.org/officeDocument/2006/customXml" ds:itemID="{4371DA40-FEA9-45B4-8902-EAFDBFAA85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Estudos Clinicos HCFMUSP</vt:lpstr>
      <vt:lpstr>'Estudos Clinicos HCFMUSP'!Area_de_impressao</vt:lpstr>
      <vt:lpstr>'Estudos Clinicos HCFMUSP'!Titulos_de_impressao</vt:lpstr>
    </vt:vector>
  </TitlesOfParts>
  <Company>FFM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Ctanoeiro</dc:creator>
  <cp:lastModifiedBy>Gisele Cristiane Viveiros</cp:lastModifiedBy>
  <cp:lastPrinted>2020-11-20T12:10:20Z</cp:lastPrinted>
  <dcterms:created xsi:type="dcterms:W3CDTF">2006-06-22T13:49:19Z</dcterms:created>
  <dcterms:modified xsi:type="dcterms:W3CDTF">2025-03-06T17:29:21Z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