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DF3CA509-C26E-466B-9BA0-61FC0239B49E}" xr6:coauthVersionLast="47" xr6:coauthVersionMax="47" xr10:uidLastSave="{00000000-0000-0000-0000-000000000000}"/>
  <bookViews>
    <workbookView xWindow="-120" yWindow="-120" windowWidth="29040" windowHeight="15720" tabRatio="329" firstSheet="5" activeTab="6" xr2:uid="{00000000-000D-0000-FFFF-FFFF00000000}"/>
  </bookViews>
  <sheets>
    <sheet name="BALANÇO" sheetId="305" r:id="rId1"/>
    <sheet name="DRE " sheetId="306" r:id="rId2"/>
    <sheet name="BALANÇO NOP" sheetId="307" r:id="rId3"/>
    <sheet name="DRE  NOP" sheetId="308" r:id="rId4"/>
    <sheet name="HC- PERDIZES DFC" sheetId="302" r:id="rId5"/>
    <sheet name="CONCILIAÇÃO " sheetId="303" r:id="rId6"/>
    <sheet name="HC- PERDIZES - DFC NOP " sheetId="304" r:id="rId7"/>
  </sheets>
  <externalReferences>
    <externalReference r:id="rId8"/>
    <externalReference r:id="rId9"/>
  </externalReferences>
  <definedNames>
    <definedName name="_xlnm._FilterDatabase" localSheetId="0" hidden="1">BALANÇO!$A$8:$A$27</definedName>
    <definedName name="_xlnm._FilterDatabase" localSheetId="2" hidden="1">'BALANÇO NOP'!$A$8:$A$27</definedName>
    <definedName name="_xlnm._FilterDatabase" localSheetId="1" hidden="1">'DRE '!$A$8:$A$14</definedName>
    <definedName name="_xlnm._FilterDatabase" localSheetId="3" hidden="1">'DRE  NOP'!$A$8:$A$14</definedName>
    <definedName name="A" localSheetId="6">#REF!</definedName>
    <definedName name="A" localSheetId="4">#REF!</definedName>
    <definedName name="A">#REF!</definedName>
    <definedName name="AAAAAAAAAAA" localSheetId="6">#REF!</definedName>
    <definedName name="AAAAAAAAAAA" localSheetId="4">#REF!</definedName>
    <definedName name="AAAAAAAAAAA">#REF!</definedName>
    <definedName name="_xlnm.Print_Area" localSheetId="2">'BALANÇO NOP'!$A$1:$C$27</definedName>
    <definedName name="_xlnm.Print_Area" localSheetId="5">'CONCILIAÇÃO '!$A$1:$D$18</definedName>
    <definedName name="_xlnm.Print_Area" localSheetId="3">'DRE  NOP'!$A$1:$D$27</definedName>
    <definedName name="B" localSheetId="6">#REF!</definedName>
    <definedName name="B" localSheetId="4">#REF!</definedName>
    <definedName name="B">#REF!</definedName>
    <definedName name="b110000000000">#REF!</definedName>
    <definedName name="bbbbbbbbbbbbbbb" localSheetId="6">#REF!</definedName>
    <definedName name="bbbbbbbbbbbbbbb" localSheetId="4">#REF!</definedName>
    <definedName name="bbbbbbbbbbbbbbb">#REF!</definedName>
    <definedName name="CONSOL_HIERARQUIZADO_HCOP" localSheetId="6">#REF!</definedName>
    <definedName name="CONSOL_HIERARQUIZADO_HCOP" localSheetId="4">#REF!</definedName>
    <definedName name="CONSOL_HIERARQUIZADO_HCOP">#REF!</definedName>
    <definedName name="CONSOLIDADO" localSheetId="6">#REF!</definedName>
    <definedName name="CONSOLIDADO" localSheetId="4">#REF!</definedName>
    <definedName name="CONSOLIDADO">#REF!</definedName>
    <definedName name="CRIS" localSheetId="6">#REF!</definedName>
    <definedName name="CRIS" localSheetId="4">#REF!</definedName>
    <definedName name="CRIS">#REF!</definedName>
    <definedName name="E" localSheetId="6">#REF!</definedName>
    <definedName name="E" localSheetId="4">#REF!</definedName>
    <definedName name="E">#REF!</definedName>
    <definedName name="e_consolidado_hier_completa" localSheetId="6">#REF!</definedName>
    <definedName name="e_consolidado_hier_completa" localSheetId="4">#REF!</definedName>
    <definedName name="e_consolidado_hier_completa">#REF!</definedName>
    <definedName name="e_consolidado_julho07_hier_completa" localSheetId="6">#REF!</definedName>
    <definedName name="e_consolidado_julho07_hier_completa" localSheetId="4">#REF!</definedName>
    <definedName name="e_consolidado_julho07_hier_completa">#REF!</definedName>
    <definedName name="e_saldo_total_julh07_hier_completa" localSheetId="6">#REF!</definedName>
    <definedName name="e_saldo_total_julh07_hier_completa" localSheetId="4">#REF!</definedName>
    <definedName name="e_saldo_total_julh07_hier_completa">#REF!</definedName>
    <definedName name="F" localSheetId="6">#REF!</definedName>
    <definedName name="F" localSheetId="4">#REF!</definedName>
    <definedName name="F">#REF!</definedName>
    <definedName name="FFFFFFF" localSheetId="6">#REF!</definedName>
    <definedName name="FFFFFFF" localSheetId="4">#REF!</definedName>
    <definedName name="FFFFFFF">#REF!</definedName>
    <definedName name="FFFFFFFFFFFFFFFFFF" localSheetId="6">#REF!</definedName>
    <definedName name="FFFFFFFFFFFFFFFFFF" localSheetId="4">#REF!</definedName>
    <definedName name="FFFFFFFFFFFFFFFFFF">#REF!</definedName>
    <definedName name="fppfpfpfp" localSheetId="6">#REF!</definedName>
    <definedName name="fppfpfpfp" localSheetId="4">#REF!</definedName>
    <definedName name="fppfpfpfp">#REF!</definedName>
    <definedName name="ggg" localSheetId="6">#REF!</definedName>
    <definedName name="ggg" localSheetId="4">#REF!</definedName>
    <definedName name="ggg">#REF!</definedName>
    <definedName name="GR" localSheetId="6">#REF!</definedName>
    <definedName name="GR" localSheetId="4">#REF!</definedName>
    <definedName name="GR">#REF!</definedName>
    <definedName name="ICESP_DFC___CONSOL_HIERAR" localSheetId="6">#REF!</definedName>
    <definedName name="ICESP_DFC___CONSOL_HIERAR" localSheetId="4">#REF!</definedName>
    <definedName name="ICESP_DFC___CONSOL_HIERAR">#REF!</definedName>
    <definedName name="já" localSheetId="6">#REF!</definedName>
    <definedName name="já" localSheetId="4">#REF!</definedName>
    <definedName name="já">#REF!</definedName>
    <definedName name="jjjjjjjjjjjjjjjjjjjjj" localSheetId="6">#REF!</definedName>
    <definedName name="jjjjjjjjjjjjjjjjjjjjj" localSheetId="4">#REF!</definedName>
    <definedName name="jjjjjjjjjjjjjjjjjjjjj">#REF!</definedName>
    <definedName name="k" localSheetId="6">#REF!</definedName>
    <definedName name="k" localSheetId="4">#REF!</definedName>
    <definedName name="k">#REF!</definedName>
    <definedName name="LDLDLDLDLD" localSheetId="6">#REF!</definedName>
    <definedName name="LDLDLDLDLD" localSheetId="4">#REF!</definedName>
    <definedName name="LDLDLDLDLD">#REF!</definedName>
    <definedName name="LL" localSheetId="6">#REF!</definedName>
    <definedName name="LL" localSheetId="4">#REF!</definedName>
    <definedName name="LL">#REF!</definedName>
    <definedName name="mmmm" localSheetId="6">#REF!</definedName>
    <definedName name="mmmm" localSheetId="4">#REF!</definedName>
    <definedName name="mmmm">#REF!</definedName>
    <definedName name="N___Consolidado_ICESP_HIER" localSheetId="6">#REF!</definedName>
    <definedName name="N___Consolidado_ICESP_HIER" localSheetId="4">#REF!</definedName>
    <definedName name="N___Consolidado_ICESP_HIER">#REF!</definedName>
    <definedName name="o" localSheetId="6">#REF!</definedName>
    <definedName name="o" localSheetId="4">#REF!</definedName>
    <definedName name="o">#REF!</definedName>
    <definedName name="tb" localSheetId="6">#REF!</definedName>
    <definedName name="tb" localSheetId="4">#REF!</definedName>
    <definedName name="tb">#REF!</definedName>
    <definedName name="tbCG" localSheetId="6">[1]Plan1!$J$5:$K$1422</definedName>
    <definedName name="tbCG" localSheetId="4">[1]Plan1!$J$5:$K$1422</definedName>
    <definedName name="tbCG">[2]Plan1!$J$5:$K$1422</definedName>
    <definedName name="tbEspTit" localSheetId="6">[1]Plan1!$A$5:$B$7</definedName>
    <definedName name="tbEspTit" localSheetId="4">[1]Plan1!$A$5:$B$7</definedName>
    <definedName name="tbEspTit">[2]Plan1!$A$5:$B$7</definedName>
    <definedName name="tbTpReceita" localSheetId="6">[1]Plan1!$D$5:$E$10</definedName>
    <definedName name="tbTpReceita" localSheetId="4">[1]Plan1!$D$5:$E$10</definedName>
    <definedName name="tbTpReceita">[2]Plan1!$D$5:$E$10</definedName>
    <definedName name="z" localSheetId="6">#REF!</definedName>
    <definedName name="z" localSheetId="4">#REF!</definedName>
    <definedName name="z">#REF!</definedName>
    <definedName name="ZZ_DISTR_AIH_CONTR_DEZ2005" localSheetId="6">#REF!</definedName>
    <definedName name="ZZ_DISTR_AIH_CONTR_DEZ2005" localSheetId="4">#REF!</definedName>
    <definedName name="ZZ_DISTR_AIH_CONTR_DEZ2005">#REF!</definedName>
    <definedName name="ZZ_DISTR_AIH_CONTR_JAN2006" localSheetId="6">#REF!</definedName>
    <definedName name="ZZ_DISTR_AIH_CONTR_JAN2006" localSheetId="4">#REF!</definedName>
    <definedName name="ZZ_DISTR_AIH_CONTR_JAN2006">#REF!</definedName>
    <definedName name="ZZ_DISTR_AMB_CONTR_DEZ2005" localSheetId="6">#REF!</definedName>
    <definedName name="ZZ_DISTR_AMB_CONTR_DEZ2005" localSheetId="4">#REF!</definedName>
    <definedName name="ZZ_DISTR_AMB_CONTR_DEZ2005">#REF!</definedName>
    <definedName name="ZZ_DISTR_AMB_CONTR_JAN2006" localSheetId="6">#REF!</definedName>
    <definedName name="ZZ_DISTR_AMB_CONTR_JAN2006" localSheetId="4">#REF!</definedName>
    <definedName name="ZZ_DISTR_AMB_CONTR_JAN2006">#REF!</definedName>
    <definedName name="ZZ_DISTR_CONTR_AMB_JAN2006_Sem_coincidentes_ZZ_DISTR_AMB_CONTR_J" localSheetId="6">#REF!</definedName>
    <definedName name="ZZ_DISTR_CONTR_AMB_JAN2006_Sem_coincidentes_ZZ_DISTR_AMB_CONTR_J" localSheetId="4">#REF!</definedName>
    <definedName name="ZZ_DISTR_CONTR_AMB_JAN2006_Sem_coincidentes_ZZ_DISTR_AMB_CONTR_J">#REF!</definedName>
  </definedNames>
  <calcPr calcId="191029"/>
  <customWorkbookViews>
    <customWorkbookView name="mcsilva - Modo de exibição pessoal" guid="{8554DC9A-7BF6-4F26-A474-A9A2A9376E6B}" mergeInterval="0" personalView="1" maximized="1" windowWidth="1276" windowHeight="825" tabRatio="622" activeSheetId="11"/>
    <customWorkbookView name="tlsilva - Modo de exibição pessoal" guid="{FB7AABE3-329B-4C88-83C9-F3E616CC4F27}" mergeInterval="0" personalView="1" maximized="1" windowWidth="1020" windowHeight="570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308" l="1"/>
  <c r="D24" i="308"/>
  <c r="C24" i="308"/>
  <c r="B24" i="308"/>
  <c r="C22" i="308"/>
  <c r="C27" i="308" s="1"/>
  <c r="B22" i="308"/>
  <c r="B27" i="308" s="1"/>
  <c r="D13" i="308"/>
  <c r="D22" i="308" s="1"/>
  <c r="D27" i="308" s="1"/>
  <c r="C13" i="308"/>
  <c r="B13" i="308"/>
  <c r="D8" i="308"/>
  <c r="C8" i="308"/>
  <c r="B8" i="308"/>
  <c r="D26" i="306" l="1"/>
  <c r="D25" i="306" s="1"/>
  <c r="C25" i="306"/>
  <c r="B25" i="306"/>
  <c r="C21" i="306"/>
  <c r="C13" i="306" s="1"/>
  <c r="D20" i="306"/>
  <c r="D19" i="306"/>
  <c r="D18" i="306"/>
  <c r="D17" i="306"/>
  <c r="D16" i="306"/>
  <c r="D15" i="306"/>
  <c r="D14" i="306"/>
  <c r="B13" i="306"/>
  <c r="D13" i="306" s="1"/>
  <c r="C11" i="306"/>
  <c r="C8" i="306" s="1"/>
  <c r="D10" i="306"/>
  <c r="D9" i="306"/>
  <c r="B8" i="306"/>
  <c r="C25" i="305"/>
  <c r="C17" i="305" s="1"/>
  <c r="B25" i="305"/>
  <c r="C18" i="305"/>
  <c r="B18" i="305"/>
  <c r="B17" i="305"/>
  <c r="C15" i="305"/>
  <c r="C8" i="305" s="1"/>
  <c r="B15" i="305"/>
  <c r="B8" i="305" s="1"/>
  <c r="C9" i="305"/>
  <c r="B9" i="305"/>
  <c r="D8" i="306" l="1"/>
  <c r="D23" i="306" s="1"/>
  <c r="D28" i="306" s="1"/>
  <c r="C23" i="306"/>
  <c r="C28" i="306" s="1"/>
  <c r="D21" i="306"/>
  <c r="D11" i="306"/>
  <c r="B23" i="306"/>
  <c r="B28" i="306" s="1"/>
  <c r="P39" i="304" l="1"/>
  <c r="N35" i="304"/>
  <c r="M35" i="304"/>
  <c r="L35" i="304"/>
  <c r="K35" i="304"/>
  <c r="J35" i="304"/>
  <c r="I35" i="304"/>
  <c r="H35" i="304"/>
  <c r="G35" i="304"/>
  <c r="F35" i="304"/>
  <c r="E35" i="304"/>
  <c r="D35" i="304"/>
  <c r="C35" i="304"/>
  <c r="P34" i="304"/>
  <c r="P33" i="304"/>
  <c r="P32" i="304"/>
  <c r="P35" i="304" s="1"/>
  <c r="M29" i="304"/>
  <c r="J29" i="304"/>
  <c r="H29" i="304"/>
  <c r="G29" i="304"/>
  <c r="E29" i="304"/>
  <c r="C29" i="304"/>
  <c r="P27" i="304"/>
  <c r="P26" i="304"/>
  <c r="P25" i="304"/>
  <c r="N24" i="304"/>
  <c r="N29" i="304" s="1"/>
  <c r="M24" i="304"/>
  <c r="L24" i="304"/>
  <c r="L29" i="304" s="1"/>
  <c r="K24" i="304"/>
  <c r="K29" i="304" s="1"/>
  <c r="J24" i="304"/>
  <c r="I24" i="304"/>
  <c r="I29" i="304" s="1"/>
  <c r="H24" i="304"/>
  <c r="G24" i="304"/>
  <c r="F24" i="304"/>
  <c r="F29" i="304" s="1"/>
  <c r="E24" i="304"/>
  <c r="D24" i="304"/>
  <c r="D29" i="304" s="1"/>
  <c r="C24" i="304"/>
  <c r="P23" i="304"/>
  <c r="P22" i="304"/>
  <c r="P21" i="304"/>
  <c r="P24" i="304" s="1"/>
  <c r="P29" i="304" s="1"/>
  <c r="N18" i="304"/>
  <c r="N37" i="304" s="1"/>
  <c r="M18" i="304"/>
  <c r="M37" i="304" s="1"/>
  <c r="L18" i="304"/>
  <c r="L37" i="304" s="1"/>
  <c r="K18" i="304"/>
  <c r="K37" i="304" s="1"/>
  <c r="J18" i="304"/>
  <c r="J37" i="304" s="1"/>
  <c r="I18" i="304"/>
  <c r="I37" i="304" s="1"/>
  <c r="H18" i="304"/>
  <c r="H37" i="304" s="1"/>
  <c r="G18" i="304"/>
  <c r="G37" i="304" s="1"/>
  <c r="F18" i="304"/>
  <c r="E18" i="304"/>
  <c r="E37" i="304" s="1"/>
  <c r="D18" i="304"/>
  <c r="C18" i="304"/>
  <c r="C37" i="304" s="1"/>
  <c r="C41" i="304" s="1"/>
  <c r="D9" i="304" s="1"/>
  <c r="P17" i="304"/>
  <c r="P16" i="304"/>
  <c r="P15" i="304"/>
  <c r="P14" i="304"/>
  <c r="P13" i="304"/>
  <c r="P12" i="304"/>
  <c r="P18" i="304" s="1"/>
  <c r="P37" i="304" s="1"/>
  <c r="P9" i="304"/>
  <c r="D18" i="303"/>
  <c r="C15" i="303"/>
  <c r="C18" i="303" s="1"/>
  <c r="P39" i="302"/>
  <c r="N35" i="302"/>
  <c r="M35" i="302"/>
  <c r="L35" i="302"/>
  <c r="K35" i="302"/>
  <c r="J35" i="302"/>
  <c r="I35" i="302"/>
  <c r="H35" i="302"/>
  <c r="G35" i="302"/>
  <c r="F35" i="302"/>
  <c r="E35" i="302"/>
  <c r="D35" i="302"/>
  <c r="C35" i="302"/>
  <c r="P34" i="302"/>
  <c r="P33" i="302"/>
  <c r="P32" i="302"/>
  <c r="P35" i="302" s="1"/>
  <c r="N29" i="302"/>
  <c r="H29" i="302"/>
  <c r="F29" i="302"/>
  <c r="E29" i="302"/>
  <c r="C29" i="302"/>
  <c r="P27" i="302"/>
  <c r="P26" i="302"/>
  <c r="P25" i="302"/>
  <c r="N24" i="302"/>
  <c r="M24" i="302"/>
  <c r="M29" i="302" s="1"/>
  <c r="L24" i="302"/>
  <c r="L29" i="302" s="1"/>
  <c r="K24" i="302"/>
  <c r="K29" i="302" s="1"/>
  <c r="J24" i="302"/>
  <c r="J29" i="302" s="1"/>
  <c r="I24" i="302"/>
  <c r="I29" i="302" s="1"/>
  <c r="H24" i="302"/>
  <c r="G24" i="302"/>
  <c r="G29" i="302" s="1"/>
  <c r="F24" i="302"/>
  <c r="E24" i="302"/>
  <c r="D24" i="302"/>
  <c r="D29" i="302" s="1"/>
  <c r="C24" i="302"/>
  <c r="P23" i="302"/>
  <c r="P22" i="302"/>
  <c r="P21" i="302"/>
  <c r="P24" i="302" s="1"/>
  <c r="P29" i="302" s="1"/>
  <c r="N18" i="302"/>
  <c r="N37" i="302" s="1"/>
  <c r="M18" i="302"/>
  <c r="M37" i="302" s="1"/>
  <c r="L18" i="302"/>
  <c r="L37" i="302" s="1"/>
  <c r="K18" i="302"/>
  <c r="K37" i="302" s="1"/>
  <c r="J18" i="302"/>
  <c r="J37" i="302" s="1"/>
  <c r="I18" i="302"/>
  <c r="I37" i="302" s="1"/>
  <c r="H18" i="302"/>
  <c r="H37" i="302" s="1"/>
  <c r="G18" i="302"/>
  <c r="F18" i="302"/>
  <c r="F37" i="302" s="1"/>
  <c r="E18" i="302"/>
  <c r="E37" i="302" s="1"/>
  <c r="D18" i="302"/>
  <c r="C18" i="302"/>
  <c r="C37" i="302" s="1"/>
  <c r="C41" i="302" s="1"/>
  <c r="D9" i="302" s="1"/>
  <c r="P17" i="302"/>
  <c r="P16" i="302"/>
  <c r="P15" i="302"/>
  <c r="P14" i="302"/>
  <c r="P13" i="302"/>
  <c r="P12" i="302"/>
  <c r="P18" i="302" s="1"/>
  <c r="P37" i="302" s="1"/>
  <c r="P9" i="302"/>
  <c r="G37" i="302" l="1"/>
  <c r="P41" i="304"/>
  <c r="D37" i="304"/>
  <c r="D41" i="304" s="1"/>
  <c r="E9" i="304" s="1"/>
  <c r="E41" i="304" s="1"/>
  <c r="F9" i="304" s="1"/>
  <c r="F41" i="304" s="1"/>
  <c r="G9" i="304" s="1"/>
  <c r="G41" i="304" s="1"/>
  <c r="H9" i="304" s="1"/>
  <c r="H41" i="304" s="1"/>
  <c r="I9" i="304" s="1"/>
  <c r="I41" i="304" s="1"/>
  <c r="J9" i="304" s="1"/>
  <c r="J41" i="304" s="1"/>
  <c r="K9" i="304" s="1"/>
  <c r="K41" i="304" s="1"/>
  <c r="L9" i="304" s="1"/>
  <c r="L41" i="304" s="1"/>
  <c r="M9" i="304" s="1"/>
  <c r="M41" i="304" s="1"/>
  <c r="N9" i="304" s="1"/>
  <c r="N41" i="304" s="1"/>
  <c r="P41" i="302"/>
  <c r="D37" i="302"/>
  <c r="D41" i="302" s="1"/>
  <c r="E9" i="302" s="1"/>
  <c r="E41" i="302" s="1"/>
  <c r="F9" i="302" s="1"/>
  <c r="F41" i="302" s="1"/>
  <c r="G9" i="302" s="1"/>
  <c r="G41" i="302" s="1"/>
  <c r="H9" i="302" s="1"/>
  <c r="H41" i="302" s="1"/>
  <c r="I9" i="302" s="1"/>
  <c r="I41" i="302" s="1"/>
  <c r="J9" i="302" s="1"/>
  <c r="J41" i="302" s="1"/>
  <c r="K9" i="302" s="1"/>
  <c r="K41" i="302" s="1"/>
  <c r="L9" i="302" s="1"/>
  <c r="L41" i="302" s="1"/>
  <c r="M9" i="302" s="1"/>
  <c r="M41" i="302" s="1"/>
  <c r="N9" i="302" s="1"/>
  <c r="N41" i="302" s="1"/>
  <c r="F37" i="304"/>
</calcChain>
</file>

<file path=xl/sharedStrings.xml><?xml version="1.0" encoding="utf-8"?>
<sst xmlns="http://schemas.openxmlformats.org/spreadsheetml/2006/main" count="187" uniqueCount="91">
  <si>
    <t>RECEITAS OPERACIONAIS</t>
  </si>
  <si>
    <t>DESPESAS OPERACIONAIS</t>
  </si>
  <si>
    <t>ATIVO</t>
  </si>
  <si>
    <t>CIRCULANTE</t>
  </si>
  <si>
    <t>PASSIVO</t>
  </si>
  <si>
    <t>FORNECEDORES</t>
  </si>
  <si>
    <t>RECEITAS FINANCEIRAS</t>
  </si>
  <si>
    <t>OUTROS CRÉDITOS</t>
  </si>
  <si>
    <t>ATIVO NÃO CIRCULANTE</t>
  </si>
  <si>
    <t>SERVIÇOS DE TERCEIROS</t>
  </si>
  <si>
    <t>OBRIGAÇÕES FISCAIS</t>
  </si>
  <si>
    <t>PASSIVO NÃO CIRCULANTE</t>
  </si>
  <si>
    <t>RESULTADOS FINANCEIROS LÍQUIDOS</t>
  </si>
  <si>
    <t>OBRIGAÇÕES SOCIAIS E TRABALHISTAS</t>
  </si>
  <si>
    <t>PATRIMÔNIO LÍQUIDO</t>
  </si>
  <si>
    <t>RESULTADO OPERACIONAL</t>
  </si>
  <si>
    <t>RESULTADO DO PERÍODO</t>
  </si>
  <si>
    <t>PESSOAL</t>
  </si>
  <si>
    <t>CONTRATO DE GESTÃO N.º 02/2022</t>
  </si>
  <si>
    <t>CONTRATO DE GESTÃO Nº 02/2022</t>
  </si>
  <si>
    <t>OUTRAS OBRIGAÇÕES</t>
  </si>
  <si>
    <t>MATERIAIS PARA CONSUMO</t>
  </si>
  <si>
    <t>SERVIÇOS PROFISSIONAIS</t>
  </si>
  <si>
    <t>IMOBILIZADO E INTANGÍVEL</t>
  </si>
  <si>
    <t>DEPRECIAÇÕES E AMORTIZAÇÕES</t>
  </si>
  <si>
    <t>UTILIDADES E SERVIÇOS</t>
  </si>
  <si>
    <t>OUTRAS DESPESAS</t>
  </si>
  <si>
    <t>CAIXA E EQUIVALENTES DE CAIXA</t>
  </si>
  <si>
    <t>RESULTADO ACUMULADO</t>
  </si>
  <si>
    <t>CONTAS A RECEBER</t>
  </si>
  <si>
    <t>OUTRAS RECEITAS</t>
  </si>
  <si>
    <t>DOAÇÕES</t>
  </si>
  <si>
    <t>DESPESAS ANTECIPADAS</t>
  </si>
  <si>
    <t>ALUGUÉIS</t>
  </si>
  <si>
    <t>ESTOQUES</t>
  </si>
  <si>
    <t xml:space="preserve">REPASSES HCFMUSP - SERV. PRESTADOS </t>
  </si>
  <si>
    <t>INSTITUTO PERDIZES</t>
  </si>
  <si>
    <t/>
  </si>
  <si>
    <t>Saldo Final</t>
  </si>
  <si>
    <t>Pagamentos de bens e investimentos</t>
  </si>
  <si>
    <t>Variação Operacional</t>
  </si>
  <si>
    <t>Total</t>
  </si>
  <si>
    <t>Outras</t>
  </si>
  <si>
    <t>Aportes do Fundo de Investimentos</t>
  </si>
  <si>
    <t>Reembolso de Custos Adm FFM</t>
  </si>
  <si>
    <t>Transferências internas</t>
  </si>
  <si>
    <t>Outros</t>
  </si>
  <si>
    <t>Materiais de consumo</t>
  </si>
  <si>
    <t>Prestações de serviços (PJ e PF)</t>
  </si>
  <si>
    <t>Subtotal RH</t>
  </si>
  <si>
    <t>Provisão para 13º salário</t>
  </si>
  <si>
    <t>RH Complementaristas</t>
  </si>
  <si>
    <t>RH Fundacionais</t>
  </si>
  <si>
    <t>Pagamentos de despesas</t>
  </si>
  <si>
    <t>Receitas Financeiras</t>
  </si>
  <si>
    <t>Subvenções</t>
  </si>
  <si>
    <t>Particulares</t>
  </si>
  <si>
    <t>Saúde Suplementar</t>
  </si>
  <si>
    <t>SUS</t>
  </si>
  <si>
    <t>Recebimentos</t>
  </si>
  <si>
    <t>Saldo inicial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</si>
  <si>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</si>
  <si>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</si>
  <si>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</si>
  <si>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</si>
  <si>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</si>
  <si>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</si>
  <si>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</si>
  <si>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</si>
  <si>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</si>
  <si>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</si>
  <si>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</si>
  <si>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</si>
  <si>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INSTITUTO PERDIZES - CONTRATO DE GESTÃO Nº 02/2022 (CG 75.000)</t>
  </si>
  <si>
    <t>SALDO BANCÁRIO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</si>
  <si>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</si>
  <si>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</si>
  <si>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</si>
  <si>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PROVISÃO ACUMULADA PARA 13º SALÁRIO</t>
  </si>
  <si>
    <t>OPERAÇÕES NÃO REALIZADAS EM CONTA BANCÁRIA</t>
  </si>
  <si>
    <t>SALDO DO FLUXO DE CAIXA</t>
  </si>
  <si>
    <t>CONCILIAÇÃO BANCÁRIA (R$ MIL)</t>
  </si>
  <si>
    <t>FLUXOS DE CAIXA DE JANEIRO A FEVEREIRO/2025 (R$ MIL)</t>
  </si>
  <si>
    <t>INSTITUTO PERDIZES NÃO OPERACIONAIS                                           CONTRATO DE GESTÃO Nº 02/2022 (CG 75.000)</t>
  </si>
  <si>
    <t>BALANÇOS PATRIMONIAIS EM JANEIRO E FEVEREIRO/2025 (EM R$)</t>
  </si>
  <si>
    <t>JANEIRO</t>
  </si>
  <si>
    <t>FEVEREIRO</t>
  </si>
  <si>
    <t>DEMONSTRAÇÃO DOS RESULTADOS EM JANEIRO E FEVEREIRO/2025 (R$)</t>
  </si>
  <si>
    <t>TOTAL</t>
  </si>
  <si>
    <t>INSTITUTO PERDIZES NÃO OPERACIONAL</t>
  </si>
  <si>
    <t>ESTUDOS CLINICOS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</si>
</sst>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&quot;$&quot;* #,##0.00_);_(&quot;$&quot;* \(#,##0.00\);_(&quot;$&quot;* &quot;-&quot;??_);_(@_)"/>
    <numFmt numFmtId="167" formatCode="#,##0_ ;[Red]\-#,##0\ "/>
    <numFmt numFmtId="168" formatCode="#,##0_ ;\-#,##0\ "/>
  </numFmts>
  <fonts count="8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sz val="10"/>
      <color indexed="8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sz val="9"/>
      <color theme="1"/>
      <name val="Verdana"/>
      <family val="2"/>
    </font>
    <font>
      <sz val="9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11"/>
      <color theme="9" tint="-0.499984740745262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theme="1" tint="0.249977111117893"/>
      <name val="Verdana"/>
      <family val="2"/>
    </font>
    <font>
      <sz val="11"/>
      <name val="Verdana"/>
      <family val="2"/>
    </font>
    <font>
      <sz val="11"/>
      <name val="Franklin Gothic Medium"/>
      <family val="2"/>
    </font>
    <font>
      <b/>
      <sz val="11"/>
      <name val="Franklin Gothic Medium"/>
      <family val="2"/>
    </font>
    <font>
      <b/>
      <sz val="11"/>
      <color theme="1"/>
      <name val="Verdana"/>
      <family val="2"/>
    </font>
    <font>
      <b/>
      <sz val="11"/>
      <name val="Calibri"/>
      <family val="2"/>
      <scheme val="minor"/>
    </font>
    <font>
      <sz val="11"/>
      <color rgb="FFFF0000"/>
      <name val="Franklin Gothic Medium"/>
      <family val="2"/>
    </font>
    <font>
      <sz val="11"/>
      <color rgb="FFC63527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Franklin Gothic Medium"/>
      <family val="2"/>
    </font>
    <font>
      <b/>
      <sz val="18"/>
      <color theme="1"/>
      <name val="Franklin Gothic Medium"/>
      <family val="2"/>
    </font>
    <font>
      <sz val="10"/>
      <color theme="1" tint="0.249977111117893"/>
      <name val="Franklin Gothic Medium"/>
      <family val="2"/>
    </font>
    <font>
      <b/>
      <sz val="10"/>
      <name val="Verdana"/>
      <family val="2"/>
    </font>
    <font>
      <b/>
      <sz val="10"/>
      <color theme="1"/>
      <name val="Franklin Gothic Medium"/>
      <family val="2"/>
    </font>
    <font>
      <b/>
      <sz val="10"/>
      <color theme="1"/>
      <name val="Verdana"/>
      <family val="2"/>
    </font>
    <font>
      <sz val="10"/>
      <color theme="1" tint="0.249977111117893"/>
      <name val="Verdana"/>
      <family val="2"/>
    </font>
    <font>
      <b/>
      <u/>
      <sz val="10"/>
      <color theme="1" tint="0.249977111117893"/>
      <name val="Verdana"/>
      <family val="2"/>
    </font>
    <font>
      <sz val="10"/>
      <color theme="1"/>
      <name val="Verdana"/>
      <family val="2"/>
    </font>
    <font>
      <b/>
      <sz val="10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b/>
      <sz val="8"/>
      <color theme="0"/>
      <name val="Verdana"/>
      <family val="2"/>
    </font>
    <font>
      <b/>
      <sz val="8"/>
      <color indexed="8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215">
    <xf numFmtId="0" fontId="0" fillId="0" borderId="0">
      <alignment vertical="top"/>
    </xf>
    <xf numFmtId="0" fontId="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7" fillId="16" borderId="1" applyNumberFormat="0" applyAlignment="0" applyProtection="0"/>
    <xf numFmtId="0" fontId="27" fillId="16" borderId="1" applyNumberFormat="0" applyAlignment="0" applyProtection="0"/>
    <xf numFmtId="0" fontId="27" fillId="16" borderId="1" applyNumberFormat="0" applyAlignment="0" applyProtection="0"/>
    <xf numFmtId="0" fontId="27" fillId="16" borderId="1" applyNumberFormat="0" applyAlignment="0" applyProtection="0"/>
    <xf numFmtId="0" fontId="8" fillId="17" borderId="2" applyNumberFormat="0" applyAlignment="0" applyProtection="0"/>
    <xf numFmtId="0" fontId="28" fillId="17" borderId="2" applyNumberFormat="0" applyAlignment="0" applyProtection="0"/>
    <xf numFmtId="0" fontId="28" fillId="17" borderId="2" applyNumberFormat="0" applyAlignment="0" applyProtection="0"/>
    <xf numFmtId="0" fontId="28" fillId="17" borderId="2" applyNumberFormat="0" applyAlignment="0" applyProtection="0"/>
    <xf numFmtId="0" fontId="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166" fontId="1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1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1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42" fillId="0" borderId="0"/>
    <xf numFmtId="0" fontId="24" fillId="0" borderId="0">
      <alignment vertical="top"/>
    </xf>
    <xf numFmtId="0" fontId="23" fillId="0" borderId="0"/>
    <xf numFmtId="0" fontId="24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43" fillId="0" borderId="0"/>
    <xf numFmtId="0" fontId="24" fillId="0" borderId="0">
      <alignment vertical="top"/>
    </xf>
    <xf numFmtId="0" fontId="40" fillId="0" borderId="0"/>
    <xf numFmtId="0" fontId="24" fillId="0" borderId="0">
      <alignment vertical="top"/>
    </xf>
    <xf numFmtId="0" fontId="23" fillId="0" borderId="0"/>
    <xf numFmtId="0" fontId="10" fillId="23" borderId="4" applyNumberFormat="0" applyFont="0" applyAlignment="0" applyProtection="0"/>
    <xf numFmtId="0" fontId="24" fillId="23" borderId="4" applyNumberFormat="0" applyFont="0" applyAlignment="0" applyProtection="0"/>
    <xf numFmtId="0" fontId="24" fillId="23" borderId="4" applyNumberFormat="0" applyFont="0" applyAlignment="0" applyProtection="0"/>
    <xf numFmtId="0" fontId="24" fillId="23" borderId="4" applyNumberFormat="0" applyFont="0" applyAlignment="0" applyProtection="0"/>
    <xf numFmtId="0" fontId="14" fillId="16" borderId="5" applyNumberFormat="0" applyAlignment="0" applyProtection="0"/>
    <xf numFmtId="0" fontId="34" fillId="16" borderId="5" applyNumberFormat="0" applyAlignment="0" applyProtection="0"/>
    <xf numFmtId="0" fontId="34" fillId="16" borderId="5" applyNumberFormat="0" applyAlignment="0" applyProtection="0"/>
    <xf numFmtId="0" fontId="34" fillId="16" borderId="5" applyNumberFormat="0" applyAlignment="0" applyProtection="0"/>
    <xf numFmtId="164" fontId="24" fillId="0" borderId="0" applyFont="0" applyFill="0" applyBorder="0" applyAlignment="0" applyProtection="0">
      <alignment vertical="top"/>
    </xf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>
      <alignment vertical="top"/>
    </xf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>
      <alignment vertical="top"/>
    </xf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43" fontId="24" fillId="0" borderId="0" applyFont="0" applyFill="0" applyBorder="0" applyAlignment="0" applyProtection="0">
      <alignment vertical="top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165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9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20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44" fillId="0" borderId="0">
      <alignment vertical="top"/>
    </xf>
    <xf numFmtId="43" fontId="46" fillId="0" borderId="0" applyFont="0" applyFill="0" applyBorder="0" applyAlignment="0" applyProtection="0"/>
    <xf numFmtId="164" fontId="24" fillId="0" borderId="0" applyFont="0" applyFill="0" applyBorder="0" applyAlignment="0" applyProtection="0">
      <alignment vertical="top"/>
    </xf>
    <xf numFmtId="0" fontId="24" fillId="0" borderId="0">
      <alignment vertical="top"/>
    </xf>
    <xf numFmtId="0" fontId="3" fillId="0" borderId="0"/>
    <xf numFmtId="164" fontId="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0" fontId="24" fillId="0" borderId="0">
      <alignment vertical="top"/>
    </xf>
    <xf numFmtId="0" fontId="46" fillId="0" borderId="0"/>
    <xf numFmtId="0" fontId="2" fillId="0" borderId="0"/>
    <xf numFmtId="0" fontId="1" fillId="0" borderId="0"/>
  </cellStyleXfs>
  <cellXfs count="105">
    <xf numFmtId="0" fontId="0" fillId="0" borderId="0" xfId="0">
      <alignment vertical="top"/>
    </xf>
    <xf numFmtId="0" fontId="45" fillId="0" borderId="0" xfId="203" applyFont="1" applyAlignment="1">
      <alignment vertical="center"/>
    </xf>
    <xf numFmtId="0" fontId="47" fillId="0" borderId="0" xfId="203" applyFont="1" applyAlignment="1">
      <alignment vertical="center"/>
    </xf>
    <xf numFmtId="0" fontId="49" fillId="0" borderId="0" xfId="203" applyFont="1" applyAlignment="1">
      <alignment vertical="center"/>
    </xf>
    <xf numFmtId="4" fontId="47" fillId="0" borderId="0" xfId="203" applyNumberFormat="1" applyFont="1" applyAlignment="1">
      <alignment vertical="center"/>
    </xf>
    <xf numFmtId="0" fontId="50" fillId="0" borderId="0" xfId="203" applyFont="1" applyAlignment="1">
      <alignment vertical="center"/>
    </xf>
    <xf numFmtId="0" fontId="50" fillId="0" borderId="0" xfId="203" applyFont="1" applyAlignment="1">
      <alignment horizontal="left" vertical="center" indent="1"/>
    </xf>
    <xf numFmtId="43" fontId="50" fillId="0" borderId="0" xfId="203" applyNumberFormat="1" applyFont="1" applyAlignment="1">
      <alignment vertical="center"/>
    </xf>
    <xf numFmtId="164" fontId="50" fillId="0" borderId="0" xfId="202" applyFont="1" applyFill="1" applyAlignment="1">
      <alignment vertical="center"/>
    </xf>
    <xf numFmtId="0" fontId="52" fillId="26" borderId="0" xfId="203" applyFont="1" applyFill="1" applyAlignment="1">
      <alignment vertical="center"/>
    </xf>
    <xf numFmtId="3" fontId="52" fillId="26" borderId="0" xfId="201" applyNumberFormat="1" applyFont="1" applyFill="1" applyAlignment="1">
      <alignment horizontal="right" vertical="center"/>
    </xf>
    <xf numFmtId="0" fontId="52" fillId="25" borderId="0" xfId="203" applyFont="1" applyFill="1" applyAlignment="1">
      <alignment vertical="center"/>
    </xf>
    <xf numFmtId="3" fontId="52" fillId="25" borderId="0" xfId="201" applyNumberFormat="1" applyFont="1" applyFill="1" applyAlignment="1">
      <alignment horizontal="right" vertical="center"/>
    </xf>
    <xf numFmtId="3" fontId="50" fillId="0" borderId="0" xfId="201" applyNumberFormat="1" applyFont="1" applyFill="1" applyAlignment="1">
      <alignment horizontal="right" vertical="center"/>
    </xf>
    <xf numFmtId="164" fontId="50" fillId="0" borderId="0" xfId="202" applyFont="1" applyAlignment="1">
      <alignment vertical="center"/>
    </xf>
    <xf numFmtId="0" fontId="50" fillId="0" borderId="0" xfId="203" applyFont="1" applyAlignment="1">
      <alignment horizontal="left" vertical="center" indent="2"/>
    </xf>
    <xf numFmtId="0" fontId="52" fillId="0" borderId="0" xfId="203" applyFont="1" applyAlignment="1">
      <alignment vertical="center"/>
    </xf>
    <xf numFmtId="0" fontId="52" fillId="24" borderId="0" xfId="203" applyFont="1" applyFill="1" applyAlignment="1">
      <alignment vertical="center"/>
    </xf>
    <xf numFmtId="0" fontId="53" fillId="27" borderId="0" xfId="203" applyFont="1" applyFill="1" applyAlignment="1">
      <alignment vertical="center"/>
    </xf>
    <xf numFmtId="3" fontId="50" fillId="0" borderId="0" xfId="201" applyNumberFormat="1" applyFont="1" applyAlignment="1">
      <alignment horizontal="right" vertical="center"/>
    </xf>
    <xf numFmtId="3" fontId="52" fillId="0" borderId="0" xfId="201" applyNumberFormat="1" applyFont="1" applyFill="1" applyAlignment="1">
      <alignment horizontal="right" vertical="center"/>
    </xf>
    <xf numFmtId="3" fontId="52" fillId="24" borderId="0" xfId="201" applyNumberFormat="1" applyFont="1" applyFill="1" applyAlignment="1">
      <alignment horizontal="right" vertical="center"/>
    </xf>
    <xf numFmtId="3" fontId="53" fillId="27" borderId="0" xfId="201" applyNumberFormat="1" applyFont="1" applyFill="1" applyAlignment="1">
      <alignment horizontal="right" vertical="center"/>
    </xf>
    <xf numFmtId="0" fontId="51" fillId="0" borderId="0" xfId="203" applyFont="1" applyAlignment="1">
      <alignment vertical="center" wrapText="1"/>
    </xf>
    <xf numFmtId="0" fontId="48" fillId="0" borderId="0" xfId="203" applyFont="1" applyAlignment="1">
      <alignment vertical="center" wrapText="1"/>
    </xf>
    <xf numFmtId="0" fontId="50" fillId="0" borderId="0" xfId="203" quotePrefix="1" applyFont="1" applyAlignment="1">
      <alignment vertical="center"/>
    </xf>
    <xf numFmtId="0" fontId="48" fillId="0" borderId="0" xfId="203" applyFont="1" applyAlignment="1">
      <alignment horizontal="center" vertical="center" wrapText="1"/>
    </xf>
    <xf numFmtId="0" fontId="1" fillId="0" borderId="0" xfId="214" applyAlignment="1">
      <alignment vertical="center"/>
    </xf>
    <xf numFmtId="0" fontId="71" fillId="0" borderId="0" xfId="214" applyFont="1" applyAlignment="1">
      <alignment horizontal="left"/>
    </xf>
    <xf numFmtId="0" fontId="71" fillId="0" borderId="0" xfId="214" applyFont="1"/>
    <xf numFmtId="0" fontId="70" fillId="0" borderId="0" xfId="214" applyFont="1"/>
    <xf numFmtId="0" fontId="65" fillId="0" borderId="0" xfId="214" applyFont="1" applyAlignment="1">
      <alignment horizontal="right" vertical="center"/>
    </xf>
    <xf numFmtId="0" fontId="65" fillId="0" borderId="13" xfId="214" applyFont="1" applyBorder="1" applyAlignment="1">
      <alignment horizontal="right" vertical="center"/>
    </xf>
    <xf numFmtId="0" fontId="69" fillId="0" borderId="0" xfId="214" applyFont="1" applyAlignment="1">
      <alignment vertical="center"/>
    </xf>
    <xf numFmtId="0" fontId="69" fillId="0" borderId="12" xfId="214" applyFont="1" applyBorder="1" applyAlignment="1">
      <alignment horizontal="right" vertical="center"/>
    </xf>
    <xf numFmtId="0" fontId="60" fillId="0" borderId="0" xfId="214" applyFont="1" applyAlignment="1">
      <alignment vertical="center"/>
    </xf>
    <xf numFmtId="0" fontId="59" fillId="0" borderId="15" xfId="214" applyFont="1" applyBorder="1" applyAlignment="1">
      <alignment vertical="center"/>
    </xf>
    <xf numFmtId="0" fontId="59" fillId="0" borderId="0" xfId="214" applyFont="1" applyAlignment="1">
      <alignment vertical="center"/>
    </xf>
    <xf numFmtId="38" fontId="59" fillId="0" borderId="12" xfId="214" applyNumberFormat="1" applyFont="1" applyBorder="1" applyAlignment="1">
      <alignment vertical="center"/>
    </xf>
    <xf numFmtId="0" fontId="65" fillId="0" borderId="0" xfId="214" applyFont="1" applyAlignment="1">
      <alignment vertical="center"/>
    </xf>
    <xf numFmtId="0" fontId="61" fillId="0" borderId="11" xfId="214" applyFont="1" applyBorder="1" applyAlignment="1">
      <alignment horizontal="left" vertical="center" indent="2"/>
    </xf>
    <xf numFmtId="0" fontId="61" fillId="0" borderId="0" xfId="214" applyFont="1" applyAlignment="1">
      <alignment vertical="center"/>
    </xf>
    <xf numFmtId="167" fontId="61" fillId="0" borderId="10" xfId="214" applyNumberFormat="1" applyFont="1" applyBorder="1" applyAlignment="1">
      <alignment vertical="center"/>
    </xf>
    <xf numFmtId="0" fontId="59" fillId="28" borderId="11" xfId="214" applyFont="1" applyFill="1" applyBorder="1" applyAlignment="1">
      <alignment horizontal="left" vertical="center" indent="2"/>
    </xf>
    <xf numFmtId="167" fontId="59" fillId="28" borderId="10" xfId="214" applyNumberFormat="1" applyFont="1" applyFill="1" applyBorder="1" applyAlignment="1">
      <alignment vertical="center"/>
    </xf>
    <xf numFmtId="0" fontId="64" fillId="0" borderId="0" xfId="214" applyFont="1" applyAlignment="1">
      <alignment vertical="center"/>
    </xf>
    <xf numFmtId="167" fontId="60" fillId="0" borderId="0" xfId="214" applyNumberFormat="1" applyFont="1" applyAlignment="1">
      <alignment vertical="center"/>
    </xf>
    <xf numFmtId="167" fontId="65" fillId="0" borderId="0" xfId="214" applyNumberFormat="1" applyFont="1" applyAlignment="1">
      <alignment vertical="center"/>
    </xf>
    <xf numFmtId="168" fontId="61" fillId="0" borderId="10" xfId="214" applyNumberFormat="1" applyFont="1" applyBorder="1" applyAlignment="1">
      <alignment vertical="center"/>
    </xf>
    <xf numFmtId="0" fontId="68" fillId="29" borderId="11" xfId="214" applyFont="1" applyFill="1" applyBorder="1" applyAlignment="1">
      <alignment horizontal="left" vertical="center" indent="3"/>
    </xf>
    <xf numFmtId="0" fontId="68" fillId="29" borderId="0" xfId="214" applyFont="1" applyFill="1" applyAlignment="1">
      <alignment vertical="center"/>
    </xf>
    <xf numFmtId="168" fontId="68" fillId="29" borderId="10" xfId="214" applyNumberFormat="1" applyFont="1" applyFill="1" applyBorder="1" applyAlignment="1">
      <alignment vertical="center"/>
    </xf>
    <xf numFmtId="0" fontId="67" fillId="0" borderId="0" xfId="214" applyFont="1" applyAlignment="1">
      <alignment vertical="center"/>
    </xf>
    <xf numFmtId="0" fontId="66" fillId="0" borderId="0" xfId="214" applyFont="1" applyAlignment="1">
      <alignment vertical="center"/>
    </xf>
    <xf numFmtId="167" fontId="59" fillId="29" borderId="11" xfId="214" applyNumberFormat="1" applyFont="1" applyFill="1" applyBorder="1" applyAlignment="1">
      <alignment horizontal="left" vertical="center" indent="2"/>
    </xf>
    <xf numFmtId="167" fontId="59" fillId="29" borderId="0" xfId="214" applyNumberFormat="1" applyFont="1" applyFill="1" applyAlignment="1">
      <alignment vertical="center"/>
    </xf>
    <xf numFmtId="167" fontId="59" fillId="29" borderId="10" xfId="214" applyNumberFormat="1" applyFont="1" applyFill="1" applyBorder="1" applyAlignment="1">
      <alignment vertical="center"/>
    </xf>
    <xf numFmtId="167" fontId="65" fillId="29" borderId="10" xfId="214" applyNumberFormat="1" applyFont="1" applyFill="1" applyBorder="1" applyAlignment="1">
      <alignment vertical="center"/>
    </xf>
    <xf numFmtId="0" fontId="62" fillId="0" borderId="0" xfId="214" applyFont="1" applyAlignment="1">
      <alignment vertical="center"/>
    </xf>
    <xf numFmtId="167" fontId="62" fillId="0" borderId="0" xfId="214" applyNumberFormat="1" applyFont="1" applyAlignment="1">
      <alignment vertical="center"/>
    </xf>
    <xf numFmtId="0" fontId="63" fillId="0" borderId="0" xfId="214" applyFont="1" applyAlignment="1">
      <alignment vertical="center"/>
    </xf>
    <xf numFmtId="0" fontId="62" fillId="0" borderId="11" xfId="214" applyFont="1" applyBorder="1" applyAlignment="1">
      <alignment horizontal="left" vertical="center"/>
    </xf>
    <xf numFmtId="168" fontId="62" fillId="0" borderId="10" xfId="214" applyNumberFormat="1" applyFont="1" applyBorder="1" applyAlignment="1">
      <alignment vertical="center"/>
    </xf>
    <xf numFmtId="0" fontId="58" fillId="0" borderId="0" xfId="214" applyFont="1" applyAlignment="1">
      <alignment vertical="center"/>
    </xf>
    <xf numFmtId="0" fontId="57" fillId="0" borderId="0" xfId="214" applyFont="1" applyAlignment="1">
      <alignment vertical="center"/>
    </xf>
    <xf numFmtId="0" fontId="56" fillId="0" borderId="0" xfId="214" applyFont="1" applyAlignment="1">
      <alignment vertical="center"/>
    </xf>
    <xf numFmtId="0" fontId="55" fillId="0" borderId="0" xfId="214" applyFont="1" applyAlignment="1">
      <alignment vertical="center"/>
    </xf>
    <xf numFmtId="0" fontId="54" fillId="0" borderId="0" xfId="214" applyFont="1" applyAlignment="1">
      <alignment vertical="center"/>
    </xf>
    <xf numFmtId="0" fontId="82" fillId="0" borderId="0" xfId="214" applyFont="1" applyAlignment="1">
      <alignment horizontal="right" vertical="center"/>
    </xf>
    <xf numFmtId="0" fontId="81" fillId="0" borderId="0" xfId="214" applyFont="1" applyAlignment="1">
      <alignment vertical="center"/>
    </xf>
    <xf numFmtId="0" fontId="74" fillId="0" borderId="15" xfId="214" applyFont="1" applyBorder="1" applyAlignment="1">
      <alignment vertical="center"/>
    </xf>
    <xf numFmtId="0" fontId="74" fillId="0" borderId="0" xfId="214" applyFont="1" applyAlignment="1">
      <alignment vertical="center"/>
    </xf>
    <xf numFmtId="38" fontId="74" fillId="0" borderId="12" xfId="214" applyNumberFormat="1" applyFont="1" applyBorder="1" applyAlignment="1">
      <alignment vertical="center"/>
    </xf>
    <xf numFmtId="0" fontId="80" fillId="0" borderId="0" xfId="214" applyFont="1" applyAlignment="1">
      <alignment vertical="center"/>
    </xf>
    <xf numFmtId="0" fontId="79" fillId="0" borderId="0" xfId="214" applyFont="1" applyAlignment="1">
      <alignment vertical="center"/>
    </xf>
    <xf numFmtId="0" fontId="70" fillId="0" borderId="0" xfId="214" applyFont="1" applyAlignment="1">
      <alignment vertical="center"/>
    </xf>
    <xf numFmtId="0" fontId="78" fillId="0" borderId="0" xfId="214" applyFont="1" applyAlignment="1">
      <alignment horizontal="left" vertical="center" indent="1"/>
    </xf>
    <xf numFmtId="0" fontId="77" fillId="0" borderId="0" xfId="214" applyFont="1" applyAlignment="1">
      <alignment vertical="center"/>
    </xf>
    <xf numFmtId="3" fontId="77" fillId="0" borderId="0" xfId="214" applyNumberFormat="1" applyFont="1" applyAlignment="1">
      <alignment vertical="center"/>
    </xf>
    <xf numFmtId="0" fontId="73" fillId="0" borderId="0" xfId="214" applyFont="1" applyAlignment="1">
      <alignment vertical="center"/>
    </xf>
    <xf numFmtId="0" fontId="77" fillId="0" borderId="14" xfId="214" applyFont="1" applyBorder="1" applyAlignment="1">
      <alignment horizontal="left" vertical="center" indent="2"/>
    </xf>
    <xf numFmtId="3" fontId="77" fillId="0" borderId="14" xfId="214" applyNumberFormat="1" applyFont="1" applyBorder="1" applyAlignment="1">
      <alignment vertical="center"/>
    </xf>
    <xf numFmtId="0" fontId="77" fillId="0" borderId="11" xfId="214" applyFont="1" applyBorder="1" applyAlignment="1">
      <alignment horizontal="left" vertical="center" wrapText="1" indent="3"/>
    </xf>
    <xf numFmtId="3" fontId="77" fillId="0" borderId="10" xfId="214" applyNumberFormat="1" applyFont="1" applyBorder="1" applyAlignment="1">
      <alignment vertical="center"/>
    </xf>
    <xf numFmtId="3" fontId="73" fillId="0" borderId="0" xfId="214" applyNumberFormat="1" applyFont="1" applyAlignment="1">
      <alignment vertical="center"/>
    </xf>
    <xf numFmtId="0" fontId="76" fillId="0" borderId="0" xfId="214" applyFont="1" applyAlignment="1">
      <alignment horizontal="left" vertical="center" indent="2"/>
    </xf>
    <xf numFmtId="0" fontId="76" fillId="0" borderId="0" xfId="214" applyFont="1" applyAlignment="1">
      <alignment vertical="center"/>
    </xf>
    <xf numFmtId="3" fontId="76" fillId="0" borderId="0" xfId="214" applyNumberFormat="1" applyFont="1" applyAlignment="1">
      <alignment vertical="center"/>
    </xf>
    <xf numFmtId="0" fontId="75" fillId="0" borderId="0" xfId="214" applyFont="1" applyAlignment="1">
      <alignment vertical="center"/>
    </xf>
    <xf numFmtId="0" fontId="74" fillId="30" borderId="16" xfId="214" applyFont="1" applyFill="1" applyBorder="1" applyAlignment="1">
      <alignment vertical="center"/>
    </xf>
    <xf numFmtId="0" fontId="74" fillId="30" borderId="0" xfId="214" applyFont="1" applyFill="1" applyAlignment="1">
      <alignment vertical="center"/>
    </xf>
    <xf numFmtId="167" fontId="74" fillId="30" borderId="17" xfId="214" applyNumberFormat="1" applyFont="1" applyFill="1" applyBorder="1" applyAlignment="1">
      <alignment vertical="center"/>
    </xf>
    <xf numFmtId="0" fontId="85" fillId="31" borderId="0" xfId="133" applyFont="1" applyFill="1" applyAlignment="1">
      <alignment horizontal="center" vertical="center"/>
    </xf>
    <xf numFmtId="0" fontId="85" fillId="0" borderId="0" xfId="133" applyFont="1" applyAlignment="1">
      <alignment horizontal="center" vertical="center"/>
    </xf>
    <xf numFmtId="3" fontId="50" fillId="0" borderId="0" xfId="202" applyNumberFormat="1" applyFont="1" applyAlignment="1">
      <alignment horizontal="right" vertical="center"/>
    </xf>
    <xf numFmtId="0" fontId="86" fillId="0" borderId="0" xfId="203" applyFont="1" applyAlignment="1">
      <alignment horizontal="center" vertical="center"/>
    </xf>
    <xf numFmtId="0" fontId="52" fillId="32" borderId="0" xfId="203" applyFont="1" applyFill="1" applyAlignment="1">
      <alignment horizontal="left" vertical="center" indent="1"/>
    </xf>
    <xf numFmtId="0" fontId="51" fillId="0" borderId="0" xfId="203" applyFont="1" applyAlignment="1">
      <alignment horizontal="center" vertical="center" wrapText="1"/>
    </xf>
    <xf numFmtId="0" fontId="48" fillId="0" borderId="0" xfId="203" applyFont="1" applyAlignment="1">
      <alignment horizontal="center" vertical="center" wrapText="1"/>
    </xf>
    <xf numFmtId="0" fontId="72" fillId="0" borderId="0" xfId="214" applyFont="1" applyAlignment="1">
      <alignment horizontal="center" vertical="center"/>
    </xf>
    <xf numFmtId="0" fontId="83" fillId="0" borderId="0" xfId="214" applyFont="1" applyAlignment="1">
      <alignment horizontal="center" vertical="center" wrapText="1"/>
    </xf>
    <xf numFmtId="0" fontId="84" fillId="0" borderId="0" xfId="214" applyFont="1" applyAlignment="1">
      <alignment horizontal="center" vertical="center"/>
    </xf>
    <xf numFmtId="0" fontId="65" fillId="0" borderId="13" xfId="214" applyFont="1" applyBorder="1" applyAlignment="1">
      <alignment horizontal="right" vertical="center"/>
    </xf>
    <xf numFmtId="0" fontId="65" fillId="0" borderId="12" xfId="214" applyFont="1" applyBorder="1" applyAlignment="1">
      <alignment horizontal="right" vertical="center"/>
    </xf>
    <xf numFmtId="0" fontId="48" fillId="0" borderId="0" xfId="203" applyFont="1" applyAlignment="1">
      <alignment horizontal="center" vertical="center"/>
    </xf>
  </cellXfs>
  <cellStyles count="215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6" xr:uid="{00000000-0005-0000-0000-000083000000}"/>
    <cellStyle name="Normal 11" xfId="131" xr:uid="{00000000-0005-0000-0000-000084000000}"/>
    <cellStyle name="Normal 12" xfId="132" xr:uid="{00000000-0005-0000-0000-000085000000}"/>
    <cellStyle name="Normal 13" xfId="204" xr:uid="{00000000-0005-0000-0000-000086000000}"/>
    <cellStyle name="Normal 13 2" xfId="209" xr:uid="{00000000-0005-0000-0000-000087000000}"/>
    <cellStyle name="Normal 13 3" xfId="210" xr:uid="{00000000-0005-0000-0000-000088000000}"/>
    <cellStyle name="Normal 14" xfId="212" xr:uid="{00000000-0005-0000-0000-000089000000}"/>
    <cellStyle name="Normal 15" xfId="213" xr:uid="{4B6FE106-6478-4241-8E63-2A146527B891}"/>
    <cellStyle name="Normal 16" xfId="214" xr:uid="{A624B451-BCB1-4F0A-853F-572D9E87B49D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0" xr:uid="{00000000-0005-0000-0000-00008D000000}"/>
    <cellStyle name="Normal 2 4 2" xfId="203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1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ta" xfId="148" builtinId="10" customBuiltin="1"/>
    <cellStyle name="Nota 2" xfId="149" xr:uid="{00000000-0005-0000-0000-00009F000000}"/>
    <cellStyle name="Nota 3" xfId="150" xr:uid="{00000000-0005-0000-0000-0000A0000000}"/>
    <cellStyle name="Nota 4" xfId="151" xr:uid="{00000000-0005-0000-0000-0000A1000000}"/>
    <cellStyle name="Ruim" xfId="121" builtinId="27" customBuiltin="1"/>
    <cellStyle name="Saída" xfId="152" builtinId="21" customBuiltin="1"/>
    <cellStyle name="Saída 2" xfId="153" xr:uid="{00000000-0005-0000-0000-0000A3000000}"/>
    <cellStyle name="Saída 3" xfId="154" xr:uid="{00000000-0005-0000-0000-0000A4000000}"/>
    <cellStyle name="Saída 4" xfId="155" xr:uid="{00000000-0005-0000-0000-0000A5000000}"/>
    <cellStyle name="Separador de milhares 11" xfId="156" xr:uid="{00000000-0005-0000-0000-0000A6000000}"/>
    <cellStyle name="Separador de milhares 2" xfId="157" xr:uid="{00000000-0005-0000-0000-0000A7000000}"/>
    <cellStyle name="Separador de milhares 2 2" xfId="158" xr:uid="{00000000-0005-0000-0000-0000A8000000}"/>
    <cellStyle name="Separador de milhares 2 2 2" xfId="159" xr:uid="{00000000-0005-0000-0000-0000A9000000}"/>
    <cellStyle name="Separador de milhares 2 3" xfId="160" xr:uid="{00000000-0005-0000-0000-0000AA000000}"/>
    <cellStyle name="Separador de milhares 2 4" xfId="161" xr:uid="{00000000-0005-0000-0000-0000AB000000}"/>
    <cellStyle name="Separador de milhares 2 7" xfId="162" xr:uid="{00000000-0005-0000-0000-0000AC000000}"/>
    <cellStyle name="Separador de milhares 2 7 2" xfId="163" xr:uid="{00000000-0005-0000-0000-0000AD000000}"/>
    <cellStyle name="Separador de milhares 3" xfId="164" xr:uid="{00000000-0005-0000-0000-0000AE000000}"/>
    <cellStyle name="Separador de milhares 3 2" xfId="165" xr:uid="{00000000-0005-0000-0000-0000AF000000}"/>
    <cellStyle name="Separador de milhares 4" xfId="166" xr:uid="{00000000-0005-0000-0000-0000B0000000}"/>
    <cellStyle name="Separador de milhares 5" xfId="167" xr:uid="{00000000-0005-0000-0000-0000B1000000}"/>
    <cellStyle name="Separador de milhares 5 2" xfId="168" xr:uid="{00000000-0005-0000-0000-0000B2000000}"/>
    <cellStyle name="Separador de milhares 7" xfId="169" xr:uid="{00000000-0005-0000-0000-0000B3000000}"/>
    <cellStyle name="Separador de milhares 8" xfId="170" xr:uid="{00000000-0005-0000-0000-0000B4000000}"/>
    <cellStyle name="Texto de Aviso" xfId="171" builtinId="11" customBuiltin="1"/>
    <cellStyle name="Texto de Aviso 2" xfId="172" xr:uid="{00000000-0005-0000-0000-0000B6000000}"/>
    <cellStyle name="Texto de Aviso 3" xfId="173" xr:uid="{00000000-0005-0000-0000-0000B7000000}"/>
    <cellStyle name="Texto de Aviso 4" xfId="174" xr:uid="{00000000-0005-0000-0000-0000B8000000}"/>
    <cellStyle name="Texto Explicativo" xfId="175" builtinId="53" customBuiltin="1"/>
    <cellStyle name="Texto Explicativo 2" xfId="176" xr:uid="{00000000-0005-0000-0000-0000BA000000}"/>
    <cellStyle name="Texto Explicativo 3" xfId="177" xr:uid="{00000000-0005-0000-0000-0000BB000000}"/>
    <cellStyle name="Texto Explicativo 4" xfId="178" xr:uid="{00000000-0005-0000-0000-0000BC000000}"/>
    <cellStyle name="Título" xfId="179" builtinId="15" customBuiltin="1"/>
    <cellStyle name="Título 1" xfId="180" builtinId="16" customBuiltin="1"/>
    <cellStyle name="Título 1 2" xfId="181" xr:uid="{00000000-0005-0000-0000-0000BF000000}"/>
    <cellStyle name="Título 1 3" xfId="182" xr:uid="{00000000-0005-0000-0000-0000C0000000}"/>
    <cellStyle name="Título 1 4" xfId="183" xr:uid="{00000000-0005-0000-0000-0000C1000000}"/>
    <cellStyle name="Título 2" xfId="184" builtinId="17" customBuiltin="1"/>
    <cellStyle name="Título 2 2" xfId="185" xr:uid="{00000000-0005-0000-0000-0000C3000000}"/>
    <cellStyle name="Título 2 3" xfId="186" xr:uid="{00000000-0005-0000-0000-0000C4000000}"/>
    <cellStyle name="Título 2 4" xfId="187" xr:uid="{00000000-0005-0000-0000-0000C5000000}"/>
    <cellStyle name="Título 3" xfId="188" builtinId="18" customBuiltin="1"/>
    <cellStyle name="Título 3 2" xfId="189" xr:uid="{00000000-0005-0000-0000-0000C7000000}"/>
    <cellStyle name="Título 3 3" xfId="190" xr:uid="{00000000-0005-0000-0000-0000C8000000}"/>
    <cellStyle name="Título 3 4" xfId="191" xr:uid="{00000000-0005-0000-0000-0000C9000000}"/>
    <cellStyle name="Título 4" xfId="192" builtinId="19" customBuiltin="1"/>
    <cellStyle name="Título 4 2" xfId="193" xr:uid="{00000000-0005-0000-0000-0000CB000000}"/>
    <cellStyle name="Título 4 3" xfId="194" xr:uid="{00000000-0005-0000-0000-0000CC000000}"/>
    <cellStyle name="Título 4 4" xfId="195" xr:uid="{00000000-0005-0000-0000-0000CD000000}"/>
    <cellStyle name="Total" xfId="196" builtinId="25" customBuiltin="1"/>
    <cellStyle name="Total 2" xfId="197" xr:uid="{00000000-0005-0000-0000-0000CF000000}"/>
    <cellStyle name="Total 3" xfId="198" xr:uid="{00000000-0005-0000-0000-0000D0000000}"/>
    <cellStyle name="Total 4" xfId="199" xr:uid="{00000000-0005-0000-0000-0000D1000000}"/>
    <cellStyle name="Vírgula 2" xfId="201" xr:uid="{00000000-0005-0000-0000-0000D3000000}"/>
    <cellStyle name="Vírgula 2 2" xfId="208" xr:uid="{00000000-0005-0000-0000-0000D4000000}"/>
    <cellStyle name="Vírgula 3" xfId="202" xr:uid="{00000000-0005-0000-0000-0000D5000000}"/>
    <cellStyle name="Vírgula 3 2" xfId="207" xr:uid="{00000000-0005-0000-0000-0000D6000000}"/>
    <cellStyle name="Vírgula 4" xfId="205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009A46"/>
      <color rgb="FF00863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46465</xdr:colOff>
      <xdr:row>0</xdr:row>
      <xdr:rowOff>2</xdr:rowOff>
    </xdr:from>
    <xdr:to>
      <xdr:col>2</xdr:col>
      <xdr:colOff>762000</xdr:colOff>
      <xdr:row>0</xdr:row>
      <xdr:rowOff>515472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B2B664-7EA1-4568-9CBE-8613083E9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5" y="2"/>
          <a:ext cx="6563885" cy="515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11615</xdr:rowOff>
    </xdr:from>
    <xdr:to>
      <xdr:col>4</xdr:col>
      <xdr:colOff>11206</xdr:colOff>
      <xdr:row>0</xdr:row>
      <xdr:rowOff>569653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1AE715-FB7A-441C-8E21-3EFA1E817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15"/>
          <a:ext cx="7659781" cy="5580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46464</xdr:colOff>
      <xdr:row>0</xdr:row>
      <xdr:rowOff>1</xdr:rowOff>
    </xdr:from>
    <xdr:to>
      <xdr:col>3</xdr:col>
      <xdr:colOff>11206</xdr:colOff>
      <xdr:row>0</xdr:row>
      <xdr:rowOff>583520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7D7C7C-6972-4604-9825-6CD82F28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1"/>
          <a:ext cx="6889417" cy="5835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11615</xdr:rowOff>
    </xdr:from>
    <xdr:to>
      <xdr:col>4</xdr:col>
      <xdr:colOff>0</xdr:colOff>
      <xdr:row>0</xdr:row>
      <xdr:rowOff>596613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D885A13-DC8A-4B41-A799-3D78A7E96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15"/>
          <a:ext cx="6619875" cy="5849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0</xdr:row>
      <xdr:rowOff>2</xdr:rowOff>
    </xdr:from>
    <xdr:to>
      <xdr:col>15</xdr:col>
      <xdr:colOff>734786</xdr:colOff>
      <xdr:row>0</xdr:row>
      <xdr:rowOff>644684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5E5CBE-D0BD-4FB2-A557-AB1465FE7E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3" y="2"/>
          <a:ext cx="7317923" cy="6446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845343</xdr:colOff>
      <xdr:row>1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41AE194-8896-4729-968D-DDA1F1272A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7284243" cy="6215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0</xdr:row>
      <xdr:rowOff>2</xdr:rowOff>
    </xdr:from>
    <xdr:to>
      <xdr:col>16</xdr:col>
      <xdr:colOff>13607</xdr:colOff>
      <xdr:row>1</xdr:row>
      <xdr:rowOff>13607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D35B10-163C-4719-9C4B-BCA4C56F0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3" y="2"/>
          <a:ext cx="7120619" cy="6898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E3407-AED2-4B4D-8BBC-E7F3A5BEDECC}">
  <sheetPr>
    <pageSetUpPr fitToPage="1"/>
  </sheetPr>
  <dimension ref="A1:F27"/>
  <sheetViews>
    <sheetView showGridLines="0" zoomScale="85" zoomScaleNormal="85" workbookViewId="0">
      <selection activeCell="J25" sqref="J25"/>
    </sheetView>
  </sheetViews>
  <sheetFormatPr defaultColWidth="6.85546875" defaultRowHeight="15" customHeight="1" x14ac:dyDescent="0.2"/>
  <cols>
    <col min="1" max="1" width="72.7109375" style="1" customWidth="1"/>
    <col min="2" max="2" width="15" style="1" customWidth="1"/>
    <col min="3" max="3" width="13.42578125" style="1" bestFit="1" customWidth="1"/>
    <col min="4" max="16384" width="6.85546875" style="1"/>
  </cols>
  <sheetData>
    <row r="1" spans="1:3" s="2" customFormat="1" ht="50.1" customHeight="1" x14ac:dyDescent="0.2"/>
    <row r="2" spans="1:3" s="3" customFormat="1" ht="24.95" customHeight="1" x14ac:dyDescent="0.2">
      <c r="A2" s="97" t="s">
        <v>36</v>
      </c>
      <c r="B2" s="97"/>
      <c r="C2" s="97"/>
    </row>
    <row r="3" spans="1:3" s="3" customFormat="1" ht="24.95" customHeight="1" x14ac:dyDescent="0.2">
      <c r="A3" s="98" t="s">
        <v>18</v>
      </c>
      <c r="B3" s="98"/>
      <c r="C3" s="98"/>
    </row>
    <row r="4" spans="1:3" s="3" customFormat="1" ht="24.95" customHeight="1" x14ac:dyDescent="0.2">
      <c r="A4" s="98" t="s">
        <v>84</v>
      </c>
      <c r="B4" s="98"/>
      <c r="C4" s="98"/>
    </row>
    <row r="5" spans="1:3" s="3" customFormat="1" ht="24.95" customHeight="1" x14ac:dyDescent="0.2">
      <c r="A5" s="26"/>
      <c r="B5" s="26"/>
    </row>
    <row r="6" spans="1:3" s="3" customFormat="1" ht="24.95" customHeight="1" x14ac:dyDescent="0.2">
      <c r="A6" s="26"/>
      <c r="B6" s="92" t="s">
        <v>85</v>
      </c>
      <c r="C6" s="92" t="s">
        <v>86</v>
      </c>
    </row>
    <row r="7" spans="1:3" s="2" customFormat="1" ht="24.95" customHeight="1" x14ac:dyDescent="0.2"/>
    <row r="8" spans="1:3" s="5" customFormat="1" ht="24.95" customHeight="1" x14ac:dyDescent="0.2">
      <c r="A8" s="9" t="s">
        <v>2</v>
      </c>
      <c r="B8" s="10">
        <f>B9+B15</f>
        <v>20621903.300000004</v>
      </c>
      <c r="C8" s="10">
        <f>C9+C15</f>
        <v>20738928.239999998</v>
      </c>
    </row>
    <row r="9" spans="1:3" s="5" customFormat="1" ht="24.95" customHeight="1" x14ac:dyDescent="0.2">
      <c r="A9" s="11" t="s">
        <v>3</v>
      </c>
      <c r="B9" s="12">
        <f>SUM(B10:B14)</f>
        <v>18727409.130000003</v>
      </c>
      <c r="C9" s="12">
        <f>SUM(C10:C14)</f>
        <v>18851279.359999999</v>
      </c>
    </row>
    <row r="10" spans="1:3" s="5" customFormat="1" ht="24.95" customHeight="1" x14ac:dyDescent="0.2">
      <c r="A10" s="6" t="s">
        <v>27</v>
      </c>
      <c r="B10" s="13">
        <v>138430.94999999998</v>
      </c>
      <c r="C10" s="13">
        <v>20062.689999999944</v>
      </c>
    </row>
    <row r="11" spans="1:3" s="5" customFormat="1" ht="24.95" customHeight="1" x14ac:dyDescent="0.2">
      <c r="A11" s="6" t="s">
        <v>29</v>
      </c>
      <c r="B11" s="13">
        <v>16109586.330000002</v>
      </c>
      <c r="C11" s="13">
        <v>16484162.749999996</v>
      </c>
    </row>
    <row r="12" spans="1:3" s="5" customFormat="1" ht="24.95" customHeight="1" x14ac:dyDescent="0.2">
      <c r="A12" s="6" t="s">
        <v>34</v>
      </c>
      <c r="B12" s="13">
        <v>2076964.6400000001</v>
      </c>
      <c r="C12" s="13">
        <v>2036975.9000000004</v>
      </c>
    </row>
    <row r="13" spans="1:3" s="5" customFormat="1" ht="24.95" customHeight="1" x14ac:dyDescent="0.2">
      <c r="A13" s="6" t="s">
        <v>32</v>
      </c>
      <c r="B13" s="13">
        <v>12379.43</v>
      </c>
      <c r="C13" s="13">
        <v>7836.67</v>
      </c>
    </row>
    <row r="14" spans="1:3" s="5" customFormat="1" ht="24.95" customHeight="1" x14ac:dyDescent="0.2">
      <c r="A14" s="6" t="s">
        <v>7</v>
      </c>
      <c r="B14" s="13">
        <v>390047.78</v>
      </c>
      <c r="C14" s="13">
        <v>302241.34999999998</v>
      </c>
    </row>
    <row r="15" spans="1:3" s="5" customFormat="1" ht="24.95" customHeight="1" x14ac:dyDescent="0.2">
      <c r="A15" s="11" t="s">
        <v>8</v>
      </c>
      <c r="B15" s="12">
        <f>B16</f>
        <v>1894494.1700000002</v>
      </c>
      <c r="C15" s="12">
        <f>C16</f>
        <v>1887648.8800000004</v>
      </c>
    </row>
    <row r="16" spans="1:3" s="5" customFormat="1" ht="24.95" customHeight="1" x14ac:dyDescent="0.2">
      <c r="A16" s="6" t="s">
        <v>23</v>
      </c>
      <c r="B16" s="13">
        <v>1894494.1700000002</v>
      </c>
      <c r="C16" s="13">
        <v>1887648.8800000004</v>
      </c>
    </row>
    <row r="17" spans="1:6" s="5" customFormat="1" ht="24.95" customHeight="1" x14ac:dyDescent="0.2">
      <c r="A17" s="9" t="s">
        <v>4</v>
      </c>
      <c r="B17" s="10">
        <f>B18+B24+B25</f>
        <v>20621903.089999996</v>
      </c>
      <c r="C17" s="10">
        <f>C18+C24+C25</f>
        <v>20738927.859999996</v>
      </c>
    </row>
    <row r="18" spans="1:6" s="5" customFormat="1" ht="24.95" customHeight="1" x14ac:dyDescent="0.2">
      <c r="A18" s="11" t="s">
        <v>3</v>
      </c>
      <c r="B18" s="12">
        <f>SUM(B19:B23)</f>
        <v>11835465.43</v>
      </c>
      <c r="C18" s="12">
        <f>SUM(C19:C23)</f>
        <v>12802177.4</v>
      </c>
    </row>
    <row r="19" spans="1:6" s="5" customFormat="1" ht="24.95" customHeight="1" x14ac:dyDescent="0.2">
      <c r="A19" s="6" t="s">
        <v>5</v>
      </c>
      <c r="B19" s="13">
        <v>742757.71999999986</v>
      </c>
      <c r="C19" s="13">
        <v>576847.48</v>
      </c>
    </row>
    <row r="20" spans="1:6" s="5" customFormat="1" ht="24.95" customHeight="1" x14ac:dyDescent="0.2">
      <c r="A20" s="6" t="s">
        <v>9</v>
      </c>
      <c r="B20" s="13">
        <v>177171.52000000002</v>
      </c>
      <c r="C20" s="13">
        <v>139010</v>
      </c>
    </row>
    <row r="21" spans="1:6" s="5" customFormat="1" ht="24.95" customHeight="1" x14ac:dyDescent="0.2">
      <c r="A21" s="6" t="s">
        <v>13</v>
      </c>
      <c r="B21" s="13">
        <v>8571503.8399999999</v>
      </c>
      <c r="C21" s="13">
        <v>9499863.3300000001</v>
      </c>
    </row>
    <row r="22" spans="1:6" s="5" customFormat="1" ht="24.95" customHeight="1" x14ac:dyDescent="0.2">
      <c r="A22" s="6" t="s">
        <v>10</v>
      </c>
      <c r="B22" s="13">
        <v>1007678.82</v>
      </c>
      <c r="C22" s="13">
        <v>1057619.76</v>
      </c>
    </row>
    <row r="23" spans="1:6" s="5" customFormat="1" ht="24.95" customHeight="1" x14ac:dyDescent="0.2">
      <c r="A23" s="6" t="s">
        <v>20</v>
      </c>
      <c r="B23" s="13">
        <v>1336353.53</v>
      </c>
      <c r="C23" s="13">
        <v>1528836.83</v>
      </c>
      <c r="F23" s="25" t="s">
        <v>37</v>
      </c>
    </row>
    <row r="24" spans="1:6" s="5" customFormat="1" ht="24.95" customHeight="1" x14ac:dyDescent="0.2">
      <c r="A24" s="11" t="s">
        <v>11</v>
      </c>
      <c r="B24" s="12">
        <v>0</v>
      </c>
      <c r="C24" s="12">
        <v>0</v>
      </c>
    </row>
    <row r="25" spans="1:6" s="5" customFormat="1" ht="24.95" customHeight="1" x14ac:dyDescent="0.2">
      <c r="A25" s="11" t="s">
        <v>14</v>
      </c>
      <c r="B25" s="12">
        <f>SUM(B26:B27)</f>
        <v>8786437.6599999946</v>
      </c>
      <c r="C25" s="12">
        <f>SUM(C26:C27)</f>
        <v>7936750.4599999962</v>
      </c>
    </row>
    <row r="26" spans="1:6" s="5" customFormat="1" ht="24.95" customHeight="1" x14ac:dyDescent="0.2">
      <c r="A26" s="6" t="s">
        <v>28</v>
      </c>
      <c r="B26" s="13">
        <v>8821255.9899999946</v>
      </c>
      <c r="C26" s="13">
        <v>8821255.9899999946</v>
      </c>
    </row>
    <row r="27" spans="1:6" s="5" customFormat="1" ht="24.95" customHeight="1" x14ac:dyDescent="0.2">
      <c r="A27" s="6" t="s">
        <v>16</v>
      </c>
      <c r="B27" s="13">
        <v>-34818.329999999405</v>
      </c>
      <c r="C27" s="13">
        <v>-884505.52999999863</v>
      </c>
    </row>
  </sheetData>
  <mergeCells count="3">
    <mergeCell ref="A2:C2"/>
    <mergeCell ref="A3:C3"/>
    <mergeCell ref="A4:C4"/>
  </mergeCells>
  <printOptions horizontalCentered="1"/>
  <pageMargins left="0.59055118110236227" right="0.59055118110236227" top="1.1811023622047245" bottom="0.59055118110236227" header="0.70866141732283472" footer="0.51181102362204722"/>
  <pageSetup paperSize="9" scale="75" orientation="portrait" r:id="rId1"/>
  <headerFooter>
    <oddFooter>&amp;C&amp;"Verdana,Normal"&amp;8&amp;P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52ACC-749A-48FA-B0B1-56BE63842C48}">
  <sheetPr>
    <pageSetUpPr fitToPage="1"/>
  </sheetPr>
  <dimension ref="A1:I34"/>
  <sheetViews>
    <sheetView showGridLines="0" zoomScale="85" zoomScaleNormal="85" workbookViewId="0">
      <selection activeCell="H24" sqref="H24"/>
    </sheetView>
  </sheetViews>
  <sheetFormatPr defaultColWidth="6.85546875" defaultRowHeight="15" customHeight="1" x14ac:dyDescent="0.2"/>
  <cols>
    <col min="1" max="1" width="70.28515625" style="2" customWidth="1"/>
    <col min="2" max="2" width="17.140625" style="2" bestFit="1" customWidth="1"/>
    <col min="3" max="3" width="12.85546875" style="2" bestFit="1" customWidth="1"/>
    <col min="4" max="4" width="14.42578125" style="2" bestFit="1" customWidth="1"/>
    <col min="5" max="6" width="6.85546875" style="2"/>
    <col min="7" max="7" width="10.28515625" style="2" bestFit="1" customWidth="1"/>
    <col min="8" max="16384" width="6.85546875" style="2"/>
  </cols>
  <sheetData>
    <row r="1" spans="1:9" ht="50.1" customHeight="1" x14ac:dyDescent="0.2"/>
    <row r="2" spans="1:9" s="3" customFormat="1" ht="24.95" customHeight="1" x14ac:dyDescent="0.2">
      <c r="A2" s="97" t="s">
        <v>36</v>
      </c>
      <c r="B2" s="97"/>
      <c r="C2" s="97"/>
      <c r="D2" s="97"/>
      <c r="E2" s="23"/>
      <c r="F2" s="23"/>
      <c r="G2" s="23"/>
    </row>
    <row r="3" spans="1:9" s="3" customFormat="1" ht="24.95" customHeight="1" x14ac:dyDescent="0.2">
      <c r="A3" s="98" t="s">
        <v>18</v>
      </c>
      <c r="B3" s="98"/>
      <c r="C3" s="98"/>
      <c r="D3" s="98"/>
      <c r="E3" s="24"/>
      <c r="F3" s="24"/>
      <c r="G3" s="24"/>
    </row>
    <row r="4" spans="1:9" s="3" customFormat="1" ht="24.95" customHeight="1" x14ac:dyDescent="0.2">
      <c r="A4" s="98" t="s">
        <v>87</v>
      </c>
      <c r="B4" s="98"/>
      <c r="C4" s="98"/>
      <c r="D4" s="98"/>
      <c r="E4" s="24"/>
      <c r="F4" s="24"/>
      <c r="G4" s="24"/>
      <c r="H4" s="24"/>
      <c r="I4" s="24"/>
    </row>
    <row r="5" spans="1:9" s="3" customFormat="1" ht="24.95" customHeight="1" x14ac:dyDescent="0.2">
      <c r="A5" s="26"/>
      <c r="B5" s="26"/>
      <c r="C5" s="24"/>
      <c r="D5" s="26"/>
      <c r="E5" s="24"/>
      <c r="F5" s="24"/>
      <c r="G5" s="24"/>
      <c r="H5" s="24"/>
      <c r="I5" s="24"/>
    </row>
    <row r="6" spans="1:9" ht="24.95" customHeight="1" x14ac:dyDescent="0.2">
      <c r="A6" s="4"/>
      <c r="B6" s="92" t="s">
        <v>85</v>
      </c>
      <c r="C6" s="92" t="s">
        <v>86</v>
      </c>
      <c r="D6" s="92" t="s">
        <v>88</v>
      </c>
    </row>
    <row r="7" spans="1:9" ht="24.95" customHeight="1" x14ac:dyDescent="0.2">
      <c r="A7" s="4"/>
      <c r="B7" s="93"/>
      <c r="C7" s="93"/>
    </row>
    <row r="8" spans="1:9" s="5" customFormat="1" ht="24.95" customHeight="1" x14ac:dyDescent="0.2">
      <c r="A8" s="9" t="s">
        <v>0</v>
      </c>
      <c r="B8" s="10">
        <f>SUM(B9:B11)</f>
        <v>7458358.54</v>
      </c>
      <c r="C8" s="10">
        <f>SUM(C9:C11)</f>
        <v>7452443.5600000005</v>
      </c>
      <c r="D8" s="10">
        <f>SUM(B8:C8)</f>
        <v>14910802.100000001</v>
      </c>
      <c r="F8" s="14"/>
    </row>
    <row r="9" spans="1:9" s="5" customFormat="1" ht="24.95" customHeight="1" x14ac:dyDescent="0.2">
      <c r="A9" s="6" t="s">
        <v>19</v>
      </c>
      <c r="B9" s="13">
        <v>7384736.2000000002</v>
      </c>
      <c r="C9" s="13">
        <v>7369350.4500000002</v>
      </c>
      <c r="D9" s="13">
        <f>SUM(B9:C9)</f>
        <v>14754086.65</v>
      </c>
    </row>
    <row r="10" spans="1:9" s="5" customFormat="1" ht="24.95" customHeight="1" x14ac:dyDescent="0.2">
      <c r="A10" s="6" t="s">
        <v>31</v>
      </c>
      <c r="B10" s="13">
        <v>916.80000000000007</v>
      </c>
      <c r="C10" s="13">
        <v>150</v>
      </c>
      <c r="D10" s="13">
        <f t="shared" ref="D10:D11" si="0">SUM(B10:C10)</f>
        <v>1066.8000000000002</v>
      </c>
    </row>
    <row r="11" spans="1:9" s="5" customFormat="1" ht="24.95" customHeight="1" x14ac:dyDescent="0.2">
      <c r="A11" s="6" t="s">
        <v>30</v>
      </c>
      <c r="B11" s="13">
        <v>72705.539999999994</v>
      </c>
      <c r="C11" s="13">
        <f>79072.11+3871</f>
        <v>82943.11</v>
      </c>
      <c r="D11" s="13">
        <f t="shared" si="0"/>
        <v>155648.65</v>
      </c>
    </row>
    <row r="12" spans="1:9" s="5" customFormat="1" ht="24.95" customHeight="1" x14ac:dyDescent="0.2">
      <c r="A12" s="6"/>
      <c r="B12" s="19"/>
      <c r="C12" s="19"/>
      <c r="D12" s="19"/>
      <c r="E12" s="8"/>
      <c r="F12" s="7"/>
    </row>
    <row r="13" spans="1:9" s="5" customFormat="1" ht="24.95" customHeight="1" x14ac:dyDescent="0.2">
      <c r="A13" s="9" t="s">
        <v>1</v>
      </c>
      <c r="B13" s="10">
        <f t="shared" ref="B13:C13" si="1">SUM(B14:B21)</f>
        <v>-7499513.9000000004</v>
      </c>
      <c r="C13" s="10">
        <f t="shared" si="1"/>
        <v>-8308854.9699999997</v>
      </c>
      <c r="D13" s="10">
        <f>SUM(B13:C13)</f>
        <v>-15808368.870000001</v>
      </c>
      <c r="F13" s="14"/>
    </row>
    <row r="14" spans="1:9" s="5" customFormat="1" ht="24.95" customHeight="1" x14ac:dyDescent="0.2">
      <c r="A14" s="15" t="s">
        <v>17</v>
      </c>
      <c r="B14" s="13">
        <v>-5152639.1999999993</v>
      </c>
      <c r="C14" s="13">
        <v>-5913943.7700000005</v>
      </c>
      <c r="D14" s="13">
        <f t="shared" ref="D14:D21" si="2">SUM(B14:C14)</f>
        <v>-11066582.969999999</v>
      </c>
    </row>
    <row r="15" spans="1:9" s="5" customFormat="1" ht="24.95" customHeight="1" x14ac:dyDescent="0.2">
      <c r="A15" s="15" t="s">
        <v>22</v>
      </c>
      <c r="B15" s="13">
        <v>-1289396.02</v>
      </c>
      <c r="C15" s="13">
        <v>-1359121.22</v>
      </c>
      <c r="D15" s="13">
        <f t="shared" si="2"/>
        <v>-2648517.2400000002</v>
      </c>
    </row>
    <row r="16" spans="1:9" s="5" customFormat="1" ht="24.95" customHeight="1" x14ac:dyDescent="0.2">
      <c r="A16" s="15" t="s">
        <v>21</v>
      </c>
      <c r="B16" s="13">
        <v>-795562.78</v>
      </c>
      <c r="C16" s="13">
        <v>-895142.82999999984</v>
      </c>
      <c r="D16" s="13">
        <f t="shared" si="2"/>
        <v>-1690705.6099999999</v>
      </c>
    </row>
    <row r="17" spans="1:4" s="5" customFormat="1" ht="24.95" customHeight="1" x14ac:dyDescent="0.2">
      <c r="A17" s="15" t="s">
        <v>33</v>
      </c>
      <c r="B17" s="13">
        <v>-74870.200000000012</v>
      </c>
      <c r="C17" s="13">
        <v>-74100.19</v>
      </c>
      <c r="D17" s="13">
        <f t="shared" si="2"/>
        <v>-148970.39000000001</v>
      </c>
    </row>
    <row r="18" spans="1:4" s="5" customFormat="1" ht="24.95" customHeight="1" x14ac:dyDescent="0.2">
      <c r="A18" s="15" t="s">
        <v>35</v>
      </c>
      <c r="B18" s="13">
        <v>-140215.23000000001</v>
      </c>
      <c r="C18" s="13">
        <v>0</v>
      </c>
      <c r="D18" s="13">
        <f t="shared" si="2"/>
        <v>-140215.23000000001</v>
      </c>
    </row>
    <row r="19" spans="1:4" s="5" customFormat="1" ht="24.95" customHeight="1" x14ac:dyDescent="0.2">
      <c r="A19" s="15" t="s">
        <v>25</v>
      </c>
      <c r="B19" s="13">
        <v>-16536.91</v>
      </c>
      <c r="C19" s="13">
        <v>-28244.35</v>
      </c>
      <c r="D19" s="13">
        <f t="shared" si="2"/>
        <v>-44781.259999999995</v>
      </c>
    </row>
    <row r="20" spans="1:4" s="5" customFormat="1" ht="24.95" customHeight="1" x14ac:dyDescent="0.2">
      <c r="A20" s="15" t="s">
        <v>24</v>
      </c>
      <c r="B20" s="13">
        <v>-16561.57</v>
      </c>
      <c r="C20" s="13">
        <v>-19815.02</v>
      </c>
      <c r="D20" s="13">
        <f t="shared" si="2"/>
        <v>-36376.589999999997</v>
      </c>
    </row>
    <row r="21" spans="1:4" s="5" customFormat="1" ht="24.95" customHeight="1" x14ac:dyDescent="0.2">
      <c r="A21" s="15" t="s">
        <v>26</v>
      </c>
      <c r="B21" s="13">
        <v>-13731.99</v>
      </c>
      <c r="C21" s="13">
        <f>-17964.59-523</f>
        <v>-18487.59</v>
      </c>
      <c r="D21" s="13">
        <f t="shared" si="2"/>
        <v>-32219.58</v>
      </c>
    </row>
    <row r="22" spans="1:4" s="5" customFormat="1" ht="24.95" customHeight="1" x14ac:dyDescent="0.2">
      <c r="A22" s="6"/>
      <c r="B22" s="94"/>
      <c r="C22" s="94"/>
      <c r="D22" s="94"/>
    </row>
    <row r="23" spans="1:4" s="5" customFormat="1" ht="24.95" customHeight="1" x14ac:dyDescent="0.2">
      <c r="A23" s="9" t="s">
        <v>15</v>
      </c>
      <c r="B23" s="10">
        <f t="shared" ref="B23:C23" si="3">B8+B13</f>
        <v>-41155.360000000335</v>
      </c>
      <c r="C23" s="10">
        <f t="shared" si="3"/>
        <v>-856411.40999999922</v>
      </c>
      <c r="D23" s="10">
        <f>D8+D13</f>
        <v>-897566.76999999955</v>
      </c>
    </row>
    <row r="24" spans="1:4" s="5" customFormat="1" ht="24.95" customHeight="1" x14ac:dyDescent="0.2">
      <c r="A24" s="16"/>
      <c r="B24" s="20"/>
      <c r="C24" s="20"/>
      <c r="D24" s="20"/>
    </row>
    <row r="25" spans="1:4" s="5" customFormat="1" ht="24.95" customHeight="1" x14ac:dyDescent="0.2">
      <c r="A25" s="17" t="s">
        <v>12</v>
      </c>
      <c r="B25" s="21">
        <f t="shared" ref="B25:C25" si="4">SUM(B26:B26)</f>
        <v>6337.0300000000007</v>
      </c>
      <c r="C25" s="21">
        <f t="shared" si="4"/>
        <v>6723.4600000000009</v>
      </c>
      <c r="D25" s="21">
        <f>SUM(D26:D26)</f>
        <v>13060.490000000002</v>
      </c>
    </row>
    <row r="26" spans="1:4" s="5" customFormat="1" ht="24.95" customHeight="1" x14ac:dyDescent="0.2">
      <c r="A26" s="6" t="s">
        <v>6</v>
      </c>
      <c r="B26" s="13">
        <v>6337.0300000000007</v>
      </c>
      <c r="C26" s="13">
        <v>6723.4600000000009</v>
      </c>
      <c r="D26" s="13">
        <f>SUM(B26:C26)</f>
        <v>13060.490000000002</v>
      </c>
    </row>
    <row r="27" spans="1:4" s="5" customFormat="1" ht="24.95" customHeight="1" x14ac:dyDescent="0.2">
      <c r="A27" s="6"/>
      <c r="B27" s="19"/>
      <c r="C27" s="19"/>
      <c r="D27" s="19"/>
    </row>
    <row r="28" spans="1:4" s="5" customFormat="1" ht="24.95" customHeight="1" x14ac:dyDescent="0.2">
      <c r="A28" s="18" t="s">
        <v>16</v>
      </c>
      <c r="B28" s="22">
        <f t="shared" ref="B28:C28" si="5">B23+B25</f>
        <v>-34818.330000000336</v>
      </c>
      <c r="C28" s="22">
        <f t="shared" si="5"/>
        <v>-849687.94999999925</v>
      </c>
      <c r="D28" s="22">
        <f>D23+D25</f>
        <v>-884506.27999999956</v>
      </c>
    </row>
    <row r="29" spans="1:4" s="5" customFormat="1" ht="15" customHeight="1" x14ac:dyDescent="0.2"/>
    <row r="30" spans="1:4" s="5" customFormat="1" ht="15" customHeight="1" x14ac:dyDescent="0.2"/>
    <row r="31" spans="1:4" s="5" customFormat="1" ht="15" customHeight="1" x14ac:dyDescent="0.2"/>
    <row r="32" spans="1:4" s="5" customFormat="1" ht="15" customHeight="1" x14ac:dyDescent="0.2"/>
    <row r="33" spans="2:2" ht="15" customHeight="1" x14ac:dyDescent="0.2">
      <c r="B33" s="5"/>
    </row>
    <row r="34" spans="2:2" ht="15" customHeight="1" x14ac:dyDescent="0.2">
      <c r="B34" s="5"/>
    </row>
  </sheetData>
  <mergeCells count="3">
    <mergeCell ref="A2:D2"/>
    <mergeCell ref="A3:D3"/>
    <mergeCell ref="A4:D4"/>
  </mergeCells>
  <printOptions horizontalCentered="1"/>
  <pageMargins left="0.59055118110236227" right="0.59055118110236227" top="1.1811023622047245" bottom="0.59055118110236227" header="0.51181102362204722" footer="0.51181102362204722"/>
  <pageSetup paperSize="9" scale="75" orientation="portrait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B0A54-2747-49FA-A42E-8E99EA7C8FC4}">
  <dimension ref="A1:C29"/>
  <sheetViews>
    <sheetView showGridLines="0" zoomScale="85" zoomScaleNormal="85" workbookViewId="0">
      <selection activeCell="O20" sqref="O20"/>
    </sheetView>
  </sheetViews>
  <sheetFormatPr defaultColWidth="6.85546875" defaultRowHeight="15" customHeight="1" x14ac:dyDescent="0.2"/>
  <cols>
    <col min="1" max="1" width="72.7109375" style="1" customWidth="1"/>
    <col min="2" max="3" width="15.5703125" style="1" bestFit="1" customWidth="1"/>
    <col min="4" max="16384" width="6.85546875" style="1"/>
  </cols>
  <sheetData>
    <row r="1" spans="1:3" s="2" customFormat="1" ht="50.1" customHeight="1" x14ac:dyDescent="0.2"/>
    <row r="2" spans="1:3" s="3" customFormat="1" ht="24.95" customHeight="1" x14ac:dyDescent="0.2">
      <c r="A2" s="97" t="s">
        <v>89</v>
      </c>
      <c r="B2" s="97"/>
      <c r="C2" s="97"/>
    </row>
    <row r="3" spans="1:3" s="3" customFormat="1" ht="24.95" customHeight="1" x14ac:dyDescent="0.2">
      <c r="A3" s="98" t="s">
        <v>18</v>
      </c>
      <c r="B3" s="98"/>
      <c r="C3" s="98"/>
    </row>
    <row r="4" spans="1:3" s="3" customFormat="1" ht="24.95" customHeight="1" x14ac:dyDescent="0.2">
      <c r="A4" s="98" t="s">
        <v>84</v>
      </c>
      <c r="B4" s="98"/>
      <c r="C4" s="98"/>
    </row>
    <row r="5" spans="1:3" s="3" customFormat="1" x14ac:dyDescent="0.2">
      <c r="A5" s="26"/>
      <c r="B5" s="26"/>
      <c r="C5" s="26"/>
    </row>
    <row r="6" spans="1:3" s="2" customFormat="1" ht="10.5" x14ac:dyDescent="0.2">
      <c r="B6" s="92" t="s">
        <v>85</v>
      </c>
      <c r="C6" s="92" t="s">
        <v>86</v>
      </c>
    </row>
    <row r="7" spans="1:3" s="2" customFormat="1" ht="10.5" x14ac:dyDescent="0.2">
      <c r="B7" s="93"/>
      <c r="C7" s="93"/>
    </row>
    <row r="8" spans="1:3" s="5" customFormat="1" ht="24.95" customHeight="1" x14ac:dyDescent="0.2">
      <c r="A8" s="9" t="s">
        <v>2</v>
      </c>
      <c r="B8" s="10">
        <v>42403</v>
      </c>
      <c r="C8" s="10">
        <v>42718</v>
      </c>
    </row>
    <row r="9" spans="1:3" s="5" customFormat="1" ht="24.95" customHeight="1" x14ac:dyDescent="0.2">
      <c r="A9" s="11" t="s">
        <v>3</v>
      </c>
      <c r="B9" s="12">
        <v>42403</v>
      </c>
      <c r="C9" s="12">
        <v>42718</v>
      </c>
    </row>
    <row r="10" spans="1:3" s="5" customFormat="1" ht="24.95" customHeight="1" x14ac:dyDescent="0.2">
      <c r="A10" s="6" t="s">
        <v>27</v>
      </c>
      <c r="B10" s="13">
        <v>0</v>
      </c>
      <c r="C10" s="13">
        <v>0</v>
      </c>
    </row>
    <row r="11" spans="1:3" s="5" customFormat="1" ht="24.95" customHeight="1" x14ac:dyDescent="0.2">
      <c r="A11" s="6" t="s">
        <v>29</v>
      </c>
      <c r="B11" s="13">
        <v>0</v>
      </c>
      <c r="C11" s="13">
        <v>0</v>
      </c>
    </row>
    <row r="12" spans="1:3" s="5" customFormat="1" ht="24.95" customHeight="1" x14ac:dyDescent="0.2">
      <c r="A12" s="6" t="s">
        <v>34</v>
      </c>
      <c r="B12" s="13">
        <v>0</v>
      </c>
      <c r="C12" s="13">
        <v>0</v>
      </c>
    </row>
    <row r="13" spans="1:3" s="5" customFormat="1" ht="24.95" customHeight="1" x14ac:dyDescent="0.2">
      <c r="A13" s="6" t="s">
        <v>32</v>
      </c>
      <c r="B13" s="13">
        <v>0</v>
      </c>
      <c r="C13" s="13">
        <v>0</v>
      </c>
    </row>
    <row r="14" spans="1:3" s="5" customFormat="1" ht="24.95" customHeight="1" x14ac:dyDescent="0.2">
      <c r="A14" s="6" t="s">
        <v>7</v>
      </c>
      <c r="B14" s="13">
        <v>42403</v>
      </c>
      <c r="C14" s="13">
        <v>42718</v>
      </c>
    </row>
    <row r="15" spans="1:3" s="5" customFormat="1" ht="24.95" customHeight="1" x14ac:dyDescent="0.2">
      <c r="A15" s="11" t="s">
        <v>8</v>
      </c>
      <c r="B15" s="12">
        <v>0</v>
      </c>
      <c r="C15" s="12">
        <v>0</v>
      </c>
    </row>
    <row r="16" spans="1:3" s="5" customFormat="1" ht="24.95" customHeight="1" x14ac:dyDescent="0.2">
      <c r="A16" s="6" t="s">
        <v>23</v>
      </c>
      <c r="B16" s="13">
        <v>0</v>
      </c>
      <c r="C16" s="13">
        <v>0</v>
      </c>
    </row>
    <row r="17" spans="1:3" s="5" customFormat="1" ht="24.95" customHeight="1" x14ac:dyDescent="0.2">
      <c r="A17" s="9" t="s">
        <v>4</v>
      </c>
      <c r="B17" s="10">
        <v>42403</v>
      </c>
      <c r="C17" s="10">
        <v>42718</v>
      </c>
    </row>
    <row r="18" spans="1:3" s="5" customFormat="1" ht="24.95" customHeight="1" x14ac:dyDescent="0.2">
      <c r="A18" s="11" t="s">
        <v>3</v>
      </c>
      <c r="B18" s="12">
        <v>0</v>
      </c>
      <c r="C18" s="12">
        <v>0</v>
      </c>
    </row>
    <row r="19" spans="1:3" s="5" customFormat="1" ht="24.95" customHeight="1" x14ac:dyDescent="0.2">
      <c r="A19" s="6" t="s">
        <v>5</v>
      </c>
      <c r="B19" s="13">
        <v>0</v>
      </c>
      <c r="C19" s="13">
        <v>0</v>
      </c>
    </row>
    <row r="20" spans="1:3" s="5" customFormat="1" ht="24.95" customHeight="1" x14ac:dyDescent="0.2">
      <c r="A20" s="6" t="s">
        <v>9</v>
      </c>
      <c r="B20" s="13">
        <v>0</v>
      </c>
      <c r="C20" s="13">
        <v>0</v>
      </c>
    </row>
    <row r="21" spans="1:3" s="5" customFormat="1" ht="24.95" customHeight="1" x14ac:dyDescent="0.2">
      <c r="A21" s="6" t="s">
        <v>13</v>
      </c>
      <c r="B21" s="13">
        <v>0</v>
      </c>
      <c r="C21" s="13">
        <v>0</v>
      </c>
    </row>
    <row r="22" spans="1:3" s="5" customFormat="1" ht="24.95" customHeight="1" x14ac:dyDescent="0.2">
      <c r="A22" s="6" t="s">
        <v>10</v>
      </c>
      <c r="B22" s="13">
        <v>0</v>
      </c>
      <c r="C22" s="13">
        <v>0</v>
      </c>
    </row>
    <row r="23" spans="1:3" s="5" customFormat="1" ht="24.95" customHeight="1" x14ac:dyDescent="0.2">
      <c r="A23" s="6" t="s">
        <v>20</v>
      </c>
      <c r="B23" s="13">
        <v>0</v>
      </c>
      <c r="C23" s="13">
        <v>0</v>
      </c>
    </row>
    <row r="24" spans="1:3" s="5" customFormat="1" ht="24.95" customHeight="1" x14ac:dyDescent="0.2">
      <c r="A24" s="11" t="s">
        <v>11</v>
      </c>
      <c r="B24" s="12">
        <v>0</v>
      </c>
      <c r="C24" s="12">
        <v>0</v>
      </c>
    </row>
    <row r="25" spans="1:3" s="5" customFormat="1" ht="24.95" customHeight="1" x14ac:dyDescent="0.2">
      <c r="A25" s="11" t="s">
        <v>14</v>
      </c>
      <c r="B25" s="12">
        <v>42403</v>
      </c>
      <c r="C25" s="12">
        <v>42718</v>
      </c>
    </row>
    <row r="26" spans="1:3" s="5" customFormat="1" ht="24.95" customHeight="1" x14ac:dyDescent="0.2">
      <c r="A26" s="6" t="s">
        <v>28</v>
      </c>
      <c r="B26" s="13">
        <v>42080.39</v>
      </c>
      <c r="C26" s="13">
        <v>42080.39</v>
      </c>
    </row>
    <row r="27" spans="1:3" s="5" customFormat="1" ht="24.95" customHeight="1" x14ac:dyDescent="0.2">
      <c r="A27" s="6" t="s">
        <v>16</v>
      </c>
      <c r="B27" s="13">
        <v>322.20999999999998</v>
      </c>
      <c r="C27" s="13">
        <v>638</v>
      </c>
    </row>
    <row r="29" spans="1:3" ht="14.25" customHeight="1" x14ac:dyDescent="0.2"/>
  </sheetData>
  <mergeCells count="3">
    <mergeCell ref="A2:C2"/>
    <mergeCell ref="A3:C3"/>
    <mergeCell ref="A4:C4"/>
  </mergeCells>
  <printOptions horizontalCentered="1"/>
  <pageMargins left="0.59055118110236227" right="0.59055118110236227" top="1.1811023622047245" bottom="0.59055118110236227" header="0.70866141732283472" footer="0.51181102362204722"/>
  <pageSetup paperSize="9" scale="80" orientation="portrait" r:id="rId1"/>
  <headerFooter>
    <oddFooter>&amp;C&amp;"Verdana,Normal"&amp;8&amp;P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00E5C-BFBE-4C77-BF95-82529AA3D0FD}">
  <dimension ref="A1:E33"/>
  <sheetViews>
    <sheetView showGridLines="0" zoomScale="85" zoomScaleNormal="85" workbookViewId="0">
      <selection activeCell="M22" sqref="M22"/>
    </sheetView>
  </sheetViews>
  <sheetFormatPr defaultColWidth="6.85546875" defaultRowHeight="15" customHeight="1" x14ac:dyDescent="0.2"/>
  <cols>
    <col min="1" max="1" width="70.28515625" style="2" customWidth="1"/>
    <col min="2" max="2" width="9.5703125" style="2" bestFit="1" customWidth="1"/>
    <col min="3" max="3" width="11.85546875" style="2" bestFit="1" customWidth="1"/>
    <col min="4" max="4" width="7.5703125" style="2" bestFit="1" customWidth="1"/>
    <col min="5" max="16384" width="6.85546875" style="2"/>
  </cols>
  <sheetData>
    <row r="1" spans="1:5" ht="50.1" customHeight="1" x14ac:dyDescent="0.2"/>
    <row r="2" spans="1:5" s="3" customFormat="1" ht="24.95" customHeight="1" x14ac:dyDescent="0.2">
      <c r="A2" s="97" t="s">
        <v>89</v>
      </c>
      <c r="B2" s="97"/>
      <c r="C2" s="97"/>
    </row>
    <row r="3" spans="1:5" s="3" customFormat="1" ht="24.95" customHeight="1" x14ac:dyDescent="0.2">
      <c r="A3" s="98" t="s">
        <v>18</v>
      </c>
      <c r="B3" s="98"/>
      <c r="C3" s="98"/>
    </row>
    <row r="4" spans="1:5" s="3" customFormat="1" x14ac:dyDescent="0.2">
      <c r="A4" s="98" t="s">
        <v>87</v>
      </c>
      <c r="B4" s="98"/>
      <c r="C4" s="98"/>
      <c r="D4" s="98"/>
    </row>
    <row r="5" spans="1:5" s="3" customFormat="1" x14ac:dyDescent="0.2">
      <c r="A5" s="26"/>
      <c r="B5" s="26"/>
      <c r="C5" s="26"/>
      <c r="D5" s="26"/>
    </row>
    <row r="6" spans="1:5" ht="15.95" customHeight="1" x14ac:dyDescent="0.2">
      <c r="A6" s="95"/>
      <c r="B6" s="92" t="s">
        <v>85</v>
      </c>
      <c r="C6" s="92" t="s">
        <v>86</v>
      </c>
      <c r="D6" s="92" t="s">
        <v>88</v>
      </c>
      <c r="E6" s="4"/>
    </row>
    <row r="7" spans="1:5" ht="15.95" customHeight="1" x14ac:dyDescent="0.2">
      <c r="A7" s="95"/>
      <c r="B7" s="93"/>
      <c r="C7" s="93"/>
      <c r="D7" s="93"/>
      <c r="E7" s="4"/>
    </row>
    <row r="8" spans="1:5" s="5" customFormat="1" ht="24.95" customHeight="1" x14ac:dyDescent="0.2">
      <c r="A8" s="9" t="s">
        <v>0</v>
      </c>
      <c r="B8" s="10">
        <f>SUM(B9:B11)</f>
        <v>0</v>
      </c>
      <c r="C8" s="10">
        <f>SUM(C9:C11)</f>
        <v>0</v>
      </c>
      <c r="D8" s="10">
        <f>SUM(D9:D11)</f>
        <v>0</v>
      </c>
    </row>
    <row r="9" spans="1:5" s="5" customFormat="1" ht="24.95" customHeight="1" x14ac:dyDescent="0.2">
      <c r="A9" s="6" t="s">
        <v>19</v>
      </c>
      <c r="B9" s="13">
        <v>0</v>
      </c>
      <c r="C9" s="13">
        <v>0</v>
      </c>
      <c r="D9" s="13">
        <v>0</v>
      </c>
    </row>
    <row r="10" spans="1:5" s="5" customFormat="1" ht="24.95" customHeight="1" x14ac:dyDescent="0.2">
      <c r="A10" s="6" t="s">
        <v>90</v>
      </c>
      <c r="B10" s="13">
        <v>0</v>
      </c>
      <c r="C10" s="13">
        <v>0</v>
      </c>
      <c r="D10" s="13">
        <v>0</v>
      </c>
    </row>
    <row r="11" spans="1:5" s="5" customFormat="1" ht="24.95" customHeight="1" x14ac:dyDescent="0.2">
      <c r="A11" s="6" t="s">
        <v>30</v>
      </c>
      <c r="B11" s="13">
        <v>0</v>
      </c>
      <c r="C11" s="13">
        <v>0</v>
      </c>
      <c r="D11" s="13">
        <v>0</v>
      </c>
    </row>
    <row r="12" spans="1:5" s="5" customFormat="1" ht="24.95" customHeight="1" x14ac:dyDescent="0.2">
      <c r="A12" s="6"/>
      <c r="B12" s="19"/>
      <c r="C12" s="19"/>
      <c r="D12" s="19"/>
    </row>
    <row r="13" spans="1:5" s="5" customFormat="1" ht="24.95" customHeight="1" x14ac:dyDescent="0.2">
      <c r="A13" s="9" t="s">
        <v>1</v>
      </c>
      <c r="B13" s="10">
        <f t="shared" ref="B13:D13" si="0">SUM(B14:B20)</f>
        <v>0</v>
      </c>
      <c r="C13" s="10">
        <f t="shared" si="0"/>
        <v>0</v>
      </c>
      <c r="D13" s="10">
        <f t="shared" si="0"/>
        <v>0</v>
      </c>
    </row>
    <row r="14" spans="1:5" s="5" customFormat="1" ht="24.95" customHeight="1" x14ac:dyDescent="0.2">
      <c r="A14" s="96" t="s">
        <v>17</v>
      </c>
      <c r="B14" s="20">
        <v>0</v>
      </c>
      <c r="C14" s="20">
        <v>0</v>
      </c>
      <c r="D14" s="20">
        <v>0</v>
      </c>
    </row>
    <row r="15" spans="1:5" s="5" customFormat="1" ht="24.95" customHeight="1" x14ac:dyDescent="0.2">
      <c r="A15" s="15" t="s">
        <v>22</v>
      </c>
      <c r="B15" s="13">
        <v>0</v>
      </c>
      <c r="C15" s="13">
        <v>0</v>
      </c>
      <c r="D15" s="13">
        <v>0</v>
      </c>
    </row>
    <row r="16" spans="1:5" s="5" customFormat="1" ht="24.95" customHeight="1" x14ac:dyDescent="0.2">
      <c r="A16" s="15" t="s">
        <v>21</v>
      </c>
      <c r="B16" s="13">
        <v>0</v>
      </c>
      <c r="C16" s="13">
        <v>0</v>
      </c>
      <c r="D16" s="13">
        <v>0</v>
      </c>
    </row>
    <row r="17" spans="1:4" s="5" customFormat="1" ht="24.95" customHeight="1" x14ac:dyDescent="0.2">
      <c r="A17" s="15" t="s">
        <v>25</v>
      </c>
      <c r="B17" s="13">
        <v>0</v>
      </c>
      <c r="C17" s="13">
        <v>0</v>
      </c>
      <c r="D17" s="13">
        <v>0</v>
      </c>
    </row>
    <row r="18" spans="1:4" s="5" customFormat="1" ht="24.95" customHeight="1" x14ac:dyDescent="0.2">
      <c r="A18" s="15" t="s">
        <v>33</v>
      </c>
      <c r="B18" s="13">
        <v>0</v>
      </c>
      <c r="C18" s="13">
        <v>0</v>
      </c>
      <c r="D18" s="13">
        <v>0</v>
      </c>
    </row>
    <row r="19" spans="1:4" s="5" customFormat="1" ht="24.95" customHeight="1" x14ac:dyDescent="0.2">
      <c r="A19" s="15" t="s">
        <v>24</v>
      </c>
      <c r="B19" s="13">
        <v>0</v>
      </c>
      <c r="C19" s="13">
        <v>0</v>
      </c>
      <c r="D19" s="13">
        <v>0</v>
      </c>
    </row>
    <row r="20" spans="1:4" s="5" customFormat="1" ht="24.95" customHeight="1" x14ac:dyDescent="0.2">
      <c r="A20" s="15" t="s">
        <v>26</v>
      </c>
      <c r="B20" s="13">
        <v>0</v>
      </c>
      <c r="C20" s="13">
        <v>0</v>
      </c>
      <c r="D20" s="13">
        <v>0</v>
      </c>
    </row>
    <row r="21" spans="1:4" s="5" customFormat="1" ht="24.95" customHeight="1" x14ac:dyDescent="0.2">
      <c r="A21" s="6"/>
      <c r="B21" s="94"/>
      <c r="C21" s="94"/>
      <c r="D21" s="94"/>
    </row>
    <row r="22" spans="1:4" s="5" customFormat="1" ht="24.95" customHeight="1" x14ac:dyDescent="0.2">
      <c r="A22" s="9" t="s">
        <v>15</v>
      </c>
      <c r="B22" s="10">
        <f t="shared" ref="B22:D22" si="1">B8+B13</f>
        <v>0</v>
      </c>
      <c r="C22" s="10">
        <f t="shared" si="1"/>
        <v>0</v>
      </c>
      <c r="D22" s="10">
        <f t="shared" si="1"/>
        <v>0</v>
      </c>
    </row>
    <row r="23" spans="1:4" s="5" customFormat="1" ht="24.95" customHeight="1" x14ac:dyDescent="0.2">
      <c r="A23" s="16"/>
      <c r="B23" s="20"/>
      <c r="C23" s="20"/>
      <c r="D23" s="20"/>
    </row>
    <row r="24" spans="1:4" s="5" customFormat="1" ht="24.95" customHeight="1" x14ac:dyDescent="0.2">
      <c r="A24" s="17" t="s">
        <v>12</v>
      </c>
      <c r="B24" s="21">
        <f t="shared" ref="B24:D24" si="2">SUM(B25:B25)</f>
        <v>322</v>
      </c>
      <c r="C24" s="21">
        <f t="shared" si="2"/>
        <v>316</v>
      </c>
      <c r="D24" s="21">
        <f t="shared" si="2"/>
        <v>638</v>
      </c>
    </row>
    <row r="25" spans="1:4" s="5" customFormat="1" ht="24.95" customHeight="1" x14ac:dyDescent="0.2">
      <c r="A25" s="6" t="s">
        <v>6</v>
      </c>
      <c r="B25" s="19">
        <v>322</v>
      </c>
      <c r="C25" s="19">
        <v>316</v>
      </c>
      <c r="D25" s="19">
        <f>SUM(B25:C25)</f>
        <v>638</v>
      </c>
    </row>
    <row r="26" spans="1:4" s="5" customFormat="1" ht="24.95" customHeight="1" x14ac:dyDescent="0.2">
      <c r="A26" s="6"/>
      <c r="B26" s="19"/>
      <c r="C26" s="19"/>
      <c r="D26" s="19"/>
    </row>
    <row r="27" spans="1:4" s="5" customFormat="1" ht="24.95" customHeight="1" x14ac:dyDescent="0.2">
      <c r="A27" s="18" t="s">
        <v>16</v>
      </c>
      <c r="B27" s="22">
        <f t="shared" ref="B27:D27" si="3">B22+B24</f>
        <v>322</v>
      </c>
      <c r="C27" s="22">
        <f t="shared" si="3"/>
        <v>316</v>
      </c>
      <c r="D27" s="22">
        <f t="shared" si="3"/>
        <v>638</v>
      </c>
    </row>
    <row r="28" spans="1:4" s="5" customFormat="1" ht="15" customHeight="1" x14ac:dyDescent="0.2"/>
    <row r="29" spans="1:4" s="5" customFormat="1" ht="15" customHeight="1" x14ac:dyDescent="0.2"/>
    <row r="30" spans="1:4" s="5" customFormat="1" ht="15" customHeight="1" x14ac:dyDescent="0.2"/>
    <row r="31" spans="1:4" s="5" customFormat="1" ht="15" customHeight="1" x14ac:dyDescent="0.2"/>
    <row r="32" spans="1:4" ht="15" customHeight="1" x14ac:dyDescent="0.2">
      <c r="C32" s="5"/>
    </row>
    <row r="33" spans="3:3" ht="15" customHeight="1" x14ac:dyDescent="0.2">
      <c r="C33" s="5"/>
    </row>
  </sheetData>
  <mergeCells count="3">
    <mergeCell ref="A2:C2"/>
    <mergeCell ref="A3:C3"/>
    <mergeCell ref="A4:D4"/>
  </mergeCells>
  <printOptions horizontalCentered="1"/>
  <pageMargins left="0.59055118110236227" right="0.59055118110236227" top="1.1811023622047245" bottom="0.59055118110236227" header="0.51181102362204722" footer="0.51181102362204722"/>
  <pageSetup paperSize="9" scale="80" orientation="portrait" r:id="rId1"/>
  <headerFooter>
    <oddFooter>&amp;C&amp;"Verdana,Normal"&amp;8&amp;P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7F5C-18EF-4F9A-947B-3BDD6B31D982}">
  <sheetPr>
    <pageSetUpPr fitToPage="1"/>
  </sheetPr>
  <dimension ref="A1:P46"/>
  <sheetViews>
    <sheetView zoomScale="70" zoomScaleNormal="70" workbookViewId="0">
      <pane xSplit="2" ySplit="9" topLeftCell="C10" activePane="bottomRight" state="frozen"/>
      <selection activeCell="C9" sqref="C9:D9"/>
      <selection pane="topRight" activeCell="C9" sqref="C9:D9"/>
      <selection pane="bottomLeft" activeCell="C9" sqref="C9:D9"/>
      <selection pane="bottomRight" activeCell="P32" sqref="P32"/>
    </sheetView>
  </sheetViews>
  <sheetFormatPr defaultColWidth="9.140625" defaultRowHeight="15" x14ac:dyDescent="0.2"/>
  <cols>
    <col min="1" max="1" width="62.85546875" style="27" customWidth="1"/>
    <col min="2" max="2" width="2.7109375" style="27" customWidth="1"/>
    <col min="3" max="3" width="18.5703125" style="27" customWidth="1"/>
    <col min="4" max="4" width="12" style="27" customWidth="1"/>
    <col min="5" max="14" width="10" style="27" hidden="1" customWidth="1"/>
    <col min="15" max="15" width="3" style="27" customWidth="1"/>
    <col min="16" max="16" width="11.140625" style="27" customWidth="1"/>
    <col min="17" max="16384" width="9.140625" style="27"/>
  </cols>
  <sheetData>
    <row r="1" spans="1:16" ht="53.25" customHeight="1" x14ac:dyDescent="0.2">
      <c r="A1" s="99"/>
      <c r="B1" s="99"/>
    </row>
    <row r="2" spans="1:16" ht="21.95" customHeight="1" x14ac:dyDescent="0.2">
      <c r="A2" s="99"/>
      <c r="B2" s="99"/>
    </row>
    <row r="3" spans="1:16" ht="33.75" customHeight="1" x14ac:dyDescent="0.2">
      <c r="A3" s="100" t="s">
        <v>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30" customHeight="1" x14ac:dyDescent="0.2">
      <c r="A4" s="101" t="s">
        <v>82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s="30" customFormat="1" ht="21.95" customHeight="1" x14ac:dyDescent="0.25">
      <c r="A5" s="28"/>
      <c r="B5" s="29"/>
    </row>
    <row r="6" spans="1:16" s="31" customFormat="1" ht="14.25" x14ac:dyDescent="0.2">
      <c r="C6" s="32" t="s">
        <v>72</v>
      </c>
      <c r="D6" s="32" t="s">
        <v>71</v>
      </c>
      <c r="E6" s="32" t="s">
        <v>70</v>
      </c>
      <c r="F6" s="32" t="s">
        <v>69</v>
      </c>
      <c r="G6" s="32" t="s">
        <v>68</v>
      </c>
      <c r="H6" s="32" t="s">
        <v>67</v>
      </c>
      <c r="I6" s="32" t="s">
        <v>66</v>
      </c>
      <c r="J6" s="32" t="s">
        <v>65</v>
      </c>
      <c r="K6" s="32" t="s">
        <v>64</v>
      </c>
      <c r="L6" s="32" t="s">
        <v>63</v>
      </c>
      <c r="M6" s="32" t="s">
        <v>62</v>
      </c>
      <c r="N6" s="32" t="s">
        <v>61</v>
      </c>
      <c r="O6" s="30"/>
      <c r="P6" s="102">
        <v>2025</v>
      </c>
    </row>
    <row r="7" spans="1:16" s="33" customFormat="1" ht="15.75" customHeight="1" thickBot="1" x14ac:dyDescent="0.25">
      <c r="C7" s="34">
        <v>2025</v>
      </c>
      <c r="D7" s="34">
        <v>2025</v>
      </c>
      <c r="E7" s="34">
        <v>2025</v>
      </c>
      <c r="F7" s="34">
        <v>2025</v>
      </c>
      <c r="G7" s="34">
        <v>2025</v>
      </c>
      <c r="H7" s="34">
        <v>2025</v>
      </c>
      <c r="I7" s="34">
        <v>2025</v>
      </c>
      <c r="J7" s="34">
        <v>2025</v>
      </c>
      <c r="K7" s="34">
        <v>2025</v>
      </c>
      <c r="L7" s="34">
        <v>2025</v>
      </c>
      <c r="M7" s="34">
        <v>2025</v>
      </c>
      <c r="N7" s="34">
        <v>2025</v>
      </c>
      <c r="O7" s="30"/>
      <c r="P7" s="103"/>
    </row>
    <row r="8" spans="1:16" s="35" customFormat="1" ht="7.5" customHeight="1" x14ac:dyDescent="0.2">
      <c r="O8" s="30"/>
    </row>
    <row r="9" spans="1:16" s="37" customFormat="1" ht="21.75" customHeight="1" thickBot="1" x14ac:dyDescent="0.25">
      <c r="A9" s="36" t="s">
        <v>60</v>
      </c>
      <c r="C9" s="38">
        <v>-151.07000000000255</v>
      </c>
      <c r="D9" s="38">
        <f t="shared" ref="D9:N9" si="0">C41</f>
        <v>-1364.2400000000014</v>
      </c>
      <c r="E9" s="38">
        <f t="shared" si="0"/>
        <v>-2013.2100000000012</v>
      </c>
      <c r="F9" s="38">
        <f t="shared" si="0"/>
        <v>-2013.2100000000012</v>
      </c>
      <c r="G9" s="38">
        <f t="shared" si="0"/>
        <v>-2013.2100000000012</v>
      </c>
      <c r="H9" s="38">
        <f t="shared" si="0"/>
        <v>-2013.2100000000012</v>
      </c>
      <c r="I9" s="38">
        <f t="shared" si="0"/>
        <v>-2013.2100000000012</v>
      </c>
      <c r="J9" s="38">
        <f t="shared" si="0"/>
        <v>-2013.2100000000012</v>
      </c>
      <c r="K9" s="38">
        <f t="shared" si="0"/>
        <v>-2013.2100000000012</v>
      </c>
      <c r="L9" s="38">
        <f t="shared" si="0"/>
        <v>-2013.2100000000012</v>
      </c>
      <c r="M9" s="38">
        <f t="shared" si="0"/>
        <v>-2013.2100000000012</v>
      </c>
      <c r="N9" s="38">
        <f t="shared" si="0"/>
        <v>-2013.2100000000012</v>
      </c>
      <c r="O9" s="30"/>
      <c r="P9" s="38">
        <f>C9</f>
        <v>-151.07000000000255</v>
      </c>
    </row>
    <row r="10" spans="1:16" s="35" customFormat="1" ht="14.25" x14ac:dyDescent="0.2">
      <c r="O10" s="30"/>
    </row>
    <row r="11" spans="1:16" s="39" customFormat="1" ht="15" customHeight="1" x14ac:dyDescent="0.2">
      <c r="A11" s="39" t="s">
        <v>59</v>
      </c>
      <c r="O11" s="30"/>
    </row>
    <row r="12" spans="1:16" s="41" customFormat="1" ht="15" customHeight="1" x14ac:dyDescent="0.2">
      <c r="A12" s="40" t="s">
        <v>58</v>
      </c>
      <c r="C12" s="42">
        <v>0</v>
      </c>
      <c r="D12" s="42">
        <v>0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30"/>
      <c r="P12" s="42">
        <f t="shared" ref="P12:P17" si="1">SUM(C12:N12)</f>
        <v>0</v>
      </c>
    </row>
    <row r="13" spans="1:16" s="41" customFormat="1" ht="15" customHeight="1" x14ac:dyDescent="0.2">
      <c r="A13" s="40" t="s">
        <v>57</v>
      </c>
      <c r="C13" s="42">
        <v>0</v>
      </c>
      <c r="D13" s="42">
        <v>0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30"/>
      <c r="P13" s="42">
        <f t="shared" si="1"/>
        <v>0</v>
      </c>
    </row>
    <row r="14" spans="1:16" s="41" customFormat="1" ht="15" customHeight="1" x14ac:dyDescent="0.2">
      <c r="A14" s="40" t="s">
        <v>56</v>
      </c>
      <c r="C14" s="42">
        <v>0</v>
      </c>
      <c r="D14" s="42">
        <v>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30"/>
      <c r="P14" s="42">
        <f t="shared" si="1"/>
        <v>0</v>
      </c>
    </row>
    <row r="15" spans="1:16" s="41" customFormat="1" ht="15" customHeight="1" x14ac:dyDescent="0.2">
      <c r="A15" s="40" t="s">
        <v>55</v>
      </c>
      <c r="C15" s="42">
        <v>7000</v>
      </c>
      <c r="D15" s="42">
        <v>7000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30"/>
      <c r="P15" s="42">
        <f t="shared" si="1"/>
        <v>14000</v>
      </c>
    </row>
    <row r="16" spans="1:16" s="41" customFormat="1" ht="15" customHeight="1" x14ac:dyDescent="0.2">
      <c r="A16" s="40" t="s">
        <v>54</v>
      </c>
      <c r="C16" s="42">
        <v>5.67</v>
      </c>
      <c r="D16" s="42">
        <v>6.38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0"/>
      <c r="P16" s="42">
        <f t="shared" si="1"/>
        <v>12.05</v>
      </c>
    </row>
    <row r="17" spans="1:16" s="41" customFormat="1" ht="15" customHeight="1" x14ac:dyDescent="0.2">
      <c r="A17" s="40" t="s">
        <v>46</v>
      </c>
      <c r="C17" s="42">
        <v>80.05</v>
      </c>
      <c r="D17" s="42">
        <v>73.62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30"/>
      <c r="P17" s="42">
        <f t="shared" si="1"/>
        <v>153.67000000000002</v>
      </c>
    </row>
    <row r="18" spans="1:16" s="45" customFormat="1" ht="15" customHeight="1" x14ac:dyDescent="0.2">
      <c r="A18" s="43" t="s">
        <v>41</v>
      </c>
      <c r="B18" s="43"/>
      <c r="C18" s="44">
        <f t="shared" ref="C18:N18" si="2">SUM(C12:C17)</f>
        <v>7085.72</v>
      </c>
      <c r="D18" s="44">
        <f t="shared" si="2"/>
        <v>7080</v>
      </c>
      <c r="E18" s="44">
        <f t="shared" si="2"/>
        <v>0</v>
      </c>
      <c r="F18" s="44">
        <f t="shared" si="2"/>
        <v>0</v>
      </c>
      <c r="G18" s="44">
        <f t="shared" si="2"/>
        <v>0</v>
      </c>
      <c r="H18" s="44">
        <f t="shared" si="2"/>
        <v>0</v>
      </c>
      <c r="I18" s="44">
        <f t="shared" si="2"/>
        <v>0</v>
      </c>
      <c r="J18" s="44">
        <f t="shared" si="2"/>
        <v>0</v>
      </c>
      <c r="K18" s="44">
        <f t="shared" si="2"/>
        <v>0</v>
      </c>
      <c r="L18" s="44">
        <f t="shared" si="2"/>
        <v>0</v>
      </c>
      <c r="M18" s="44">
        <f t="shared" si="2"/>
        <v>0</v>
      </c>
      <c r="N18" s="44">
        <f t="shared" si="2"/>
        <v>0</v>
      </c>
      <c r="O18" s="30"/>
      <c r="P18" s="44">
        <f t="shared" ref="P18" si="3">SUM(P12:P17)</f>
        <v>14165.72</v>
      </c>
    </row>
    <row r="19" spans="1:16" s="35" customFormat="1" ht="15" customHeight="1" x14ac:dyDescent="0.2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30"/>
      <c r="P19" s="46"/>
    </row>
    <row r="20" spans="1:16" s="39" customFormat="1" ht="15" customHeight="1" x14ac:dyDescent="0.2">
      <c r="A20" s="39" t="s">
        <v>53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30"/>
      <c r="P20" s="47"/>
    </row>
    <row r="21" spans="1:16" s="41" customFormat="1" ht="15" customHeight="1" x14ac:dyDescent="0.2">
      <c r="A21" s="40" t="s">
        <v>52</v>
      </c>
      <c r="C21" s="48">
        <v>-5593.12</v>
      </c>
      <c r="D21" s="48">
        <v>-4843.9799999999996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30"/>
      <c r="P21" s="42">
        <f t="shared" ref="P21:P23" si="4">SUM(C21:N21)</f>
        <v>-10437.099999999999</v>
      </c>
    </row>
    <row r="22" spans="1:16" s="41" customFormat="1" ht="15" customHeight="1" x14ac:dyDescent="0.2">
      <c r="A22" s="40" t="s">
        <v>51</v>
      </c>
      <c r="C22" s="48">
        <v>0</v>
      </c>
      <c r="D22" s="48">
        <v>0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30"/>
      <c r="P22" s="42">
        <f t="shared" si="4"/>
        <v>0</v>
      </c>
    </row>
    <row r="23" spans="1:16" s="41" customFormat="1" ht="15" customHeight="1" x14ac:dyDescent="0.2">
      <c r="A23" s="40" t="s">
        <v>50</v>
      </c>
      <c r="C23" s="48">
        <v>-302.3</v>
      </c>
      <c r="D23" s="48">
        <v>-333.67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30"/>
      <c r="P23" s="42">
        <f t="shared" si="4"/>
        <v>-635.97</v>
      </c>
    </row>
    <row r="24" spans="1:16" s="52" customFormat="1" ht="15" customHeight="1" x14ac:dyDescent="0.2">
      <c r="A24" s="49" t="s">
        <v>49</v>
      </c>
      <c r="B24" s="50"/>
      <c r="C24" s="51">
        <f t="shared" ref="C24:N24" si="5">SUM(C21:C23)</f>
        <v>-5895.42</v>
      </c>
      <c r="D24" s="51">
        <f t="shared" si="5"/>
        <v>-5177.6499999999996</v>
      </c>
      <c r="E24" s="51">
        <f t="shared" si="5"/>
        <v>0</v>
      </c>
      <c r="F24" s="51">
        <f t="shared" si="5"/>
        <v>0</v>
      </c>
      <c r="G24" s="51">
        <f t="shared" si="5"/>
        <v>0</v>
      </c>
      <c r="H24" s="51">
        <f t="shared" si="5"/>
        <v>0</v>
      </c>
      <c r="I24" s="51">
        <f t="shared" si="5"/>
        <v>0</v>
      </c>
      <c r="J24" s="51">
        <f t="shared" si="5"/>
        <v>0</v>
      </c>
      <c r="K24" s="51">
        <f t="shared" si="5"/>
        <v>0</v>
      </c>
      <c r="L24" s="51">
        <f t="shared" si="5"/>
        <v>0</v>
      </c>
      <c r="M24" s="51">
        <f t="shared" si="5"/>
        <v>0</v>
      </c>
      <c r="N24" s="51">
        <f t="shared" si="5"/>
        <v>0</v>
      </c>
      <c r="O24" s="30"/>
      <c r="P24" s="51">
        <f t="shared" ref="P24" si="6">SUM(P21:P23)</f>
        <v>-11073.069999999998</v>
      </c>
    </row>
    <row r="25" spans="1:16" s="41" customFormat="1" ht="15" customHeight="1" x14ac:dyDescent="0.2">
      <c r="A25" s="40" t="s">
        <v>48</v>
      </c>
      <c r="C25" s="48">
        <v>-1307.07</v>
      </c>
      <c r="D25" s="48">
        <v>-1396.96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30"/>
      <c r="P25" s="42">
        <f t="shared" ref="P25:P27" si="7">SUM(C25:N25)</f>
        <v>-2704.0299999999997</v>
      </c>
    </row>
    <row r="26" spans="1:16" s="41" customFormat="1" ht="15" customHeight="1" x14ac:dyDescent="0.2">
      <c r="A26" s="40" t="s">
        <v>47</v>
      </c>
      <c r="C26" s="48">
        <v>-849.2</v>
      </c>
      <c r="D26" s="48">
        <v>-1028.6600000000001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30"/>
      <c r="P26" s="42">
        <f t="shared" si="7"/>
        <v>-1877.8600000000001</v>
      </c>
    </row>
    <row r="27" spans="1:16" s="41" customFormat="1" ht="15" customHeight="1" x14ac:dyDescent="0.2">
      <c r="A27" s="40" t="s">
        <v>46</v>
      </c>
      <c r="C27" s="48">
        <v>-96.15</v>
      </c>
      <c r="D27" s="48">
        <v>-92.68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30"/>
      <c r="P27" s="42">
        <f t="shared" si="7"/>
        <v>-188.83</v>
      </c>
    </row>
    <row r="28" spans="1:16" s="41" customFormat="1" ht="15" customHeight="1" x14ac:dyDescent="0.2">
      <c r="A28" s="4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30"/>
      <c r="P28" s="48"/>
    </row>
    <row r="29" spans="1:16" s="45" customFormat="1" ht="15" customHeight="1" x14ac:dyDescent="0.2">
      <c r="A29" s="43" t="s">
        <v>41</v>
      </c>
      <c r="B29" s="43"/>
      <c r="C29" s="44">
        <f t="shared" ref="C29:N29" si="8">SUM(C24:C27)</f>
        <v>-8147.8399999999992</v>
      </c>
      <c r="D29" s="44">
        <f t="shared" si="8"/>
        <v>-7695.95</v>
      </c>
      <c r="E29" s="44">
        <f t="shared" si="8"/>
        <v>0</v>
      </c>
      <c r="F29" s="44">
        <f t="shared" si="8"/>
        <v>0</v>
      </c>
      <c r="G29" s="44">
        <f t="shared" si="8"/>
        <v>0</v>
      </c>
      <c r="H29" s="44">
        <f t="shared" si="8"/>
        <v>0</v>
      </c>
      <c r="I29" s="44">
        <f t="shared" si="8"/>
        <v>0</v>
      </c>
      <c r="J29" s="44">
        <f t="shared" si="8"/>
        <v>0</v>
      </c>
      <c r="K29" s="44">
        <f t="shared" si="8"/>
        <v>0</v>
      </c>
      <c r="L29" s="44">
        <f t="shared" si="8"/>
        <v>0</v>
      </c>
      <c r="M29" s="44">
        <f t="shared" si="8"/>
        <v>0</v>
      </c>
      <c r="N29" s="44">
        <f t="shared" si="8"/>
        <v>0</v>
      </c>
      <c r="O29" s="30"/>
      <c r="P29" s="44">
        <f t="shared" ref="P29" si="9">SUM(P24:P27)</f>
        <v>-15843.789999999999</v>
      </c>
    </row>
    <row r="30" spans="1:16" s="35" customFormat="1" ht="15" customHeight="1" x14ac:dyDescent="0.2"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30"/>
      <c r="P30" s="46"/>
    </row>
    <row r="31" spans="1:16" s="39" customFormat="1" ht="15" customHeight="1" x14ac:dyDescent="0.2">
      <c r="A31" s="39" t="s">
        <v>45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30"/>
      <c r="P31" s="47"/>
    </row>
    <row r="32" spans="1:16" s="41" customFormat="1" ht="15" customHeight="1" x14ac:dyDescent="0.2">
      <c r="A32" s="40" t="s">
        <v>44</v>
      </c>
      <c r="C32" s="48">
        <v>0</v>
      </c>
      <c r="D32" s="48">
        <v>0</v>
      </c>
      <c r="E32" s="48"/>
      <c r="F32" s="48"/>
      <c r="G32" s="48"/>
      <c r="H32" s="48"/>
      <c r="I32" s="42"/>
      <c r="J32" s="42"/>
      <c r="K32" s="42"/>
      <c r="L32" s="42"/>
      <c r="M32" s="42"/>
      <c r="N32" s="42"/>
      <c r="O32" s="30"/>
      <c r="P32" s="42">
        <f t="shared" ref="P32:P34" si="10">SUM(C32:N32)</f>
        <v>0</v>
      </c>
    </row>
    <row r="33" spans="1:16" s="41" customFormat="1" ht="15" customHeight="1" x14ac:dyDescent="0.2">
      <c r="A33" s="40" t="s">
        <v>43</v>
      </c>
      <c r="C33" s="48">
        <v>0</v>
      </c>
      <c r="D33" s="48">
        <v>0</v>
      </c>
      <c r="E33" s="48"/>
      <c r="F33" s="48"/>
      <c r="G33" s="48"/>
      <c r="H33" s="48"/>
      <c r="I33" s="42"/>
      <c r="J33" s="42"/>
      <c r="K33" s="42"/>
      <c r="L33" s="42"/>
      <c r="M33" s="42"/>
      <c r="N33" s="42"/>
      <c r="O33" s="30"/>
      <c r="P33" s="42">
        <f t="shared" si="10"/>
        <v>0</v>
      </c>
    </row>
    <row r="34" spans="1:16" s="41" customFormat="1" ht="15" customHeight="1" x14ac:dyDescent="0.2">
      <c r="A34" s="40" t="s">
        <v>42</v>
      </c>
      <c r="C34" s="48">
        <v>-149.94</v>
      </c>
      <c r="D34" s="48">
        <v>-17.72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30"/>
      <c r="P34" s="42">
        <f t="shared" si="10"/>
        <v>-167.66</v>
      </c>
    </row>
    <row r="35" spans="1:16" s="53" customFormat="1" ht="15" customHeight="1" x14ac:dyDescent="0.2">
      <c r="A35" s="43" t="s">
        <v>41</v>
      </c>
      <c r="B35" s="43"/>
      <c r="C35" s="44">
        <f t="shared" ref="C35:N35" si="11">SUM(C32:C34)</f>
        <v>-149.94</v>
      </c>
      <c r="D35" s="44">
        <f t="shared" si="11"/>
        <v>-17.72</v>
      </c>
      <c r="E35" s="44">
        <f t="shared" si="11"/>
        <v>0</v>
      </c>
      <c r="F35" s="44">
        <f t="shared" si="11"/>
        <v>0</v>
      </c>
      <c r="G35" s="44">
        <f t="shared" si="11"/>
        <v>0</v>
      </c>
      <c r="H35" s="44">
        <f t="shared" si="11"/>
        <v>0</v>
      </c>
      <c r="I35" s="44">
        <f t="shared" si="11"/>
        <v>0</v>
      </c>
      <c r="J35" s="44">
        <f t="shared" si="11"/>
        <v>0</v>
      </c>
      <c r="K35" s="44">
        <f t="shared" si="11"/>
        <v>0</v>
      </c>
      <c r="L35" s="44">
        <f t="shared" si="11"/>
        <v>0</v>
      </c>
      <c r="M35" s="44">
        <f t="shared" si="11"/>
        <v>0</v>
      </c>
      <c r="N35" s="44">
        <f t="shared" si="11"/>
        <v>0</v>
      </c>
      <c r="O35" s="30"/>
      <c r="P35" s="44">
        <f t="shared" ref="P35" si="12">SUM(P32:P34)</f>
        <v>-167.66</v>
      </c>
    </row>
    <row r="36" spans="1:16" ht="15" customHeight="1" x14ac:dyDescent="0.2">
      <c r="A36" s="35"/>
      <c r="B36" s="3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30"/>
      <c r="P36" s="46"/>
    </row>
    <row r="37" spans="1:16" s="45" customFormat="1" ht="15" customHeight="1" x14ac:dyDescent="0.2">
      <c r="A37" s="54" t="s">
        <v>40</v>
      </c>
      <c r="B37" s="55"/>
      <c r="C37" s="56">
        <f t="shared" ref="C37:N37" si="13">C18+C29+C35</f>
        <v>-1212.059999999999</v>
      </c>
      <c r="D37" s="56">
        <f t="shared" si="13"/>
        <v>-633.66999999999985</v>
      </c>
      <c r="E37" s="56">
        <f t="shared" si="13"/>
        <v>0</v>
      </c>
      <c r="F37" s="56">
        <f t="shared" si="13"/>
        <v>0</v>
      </c>
      <c r="G37" s="56">
        <f t="shared" si="13"/>
        <v>0</v>
      </c>
      <c r="H37" s="56">
        <f t="shared" si="13"/>
        <v>0</v>
      </c>
      <c r="I37" s="57">
        <f t="shared" si="13"/>
        <v>0</v>
      </c>
      <c r="J37" s="57">
        <f t="shared" si="13"/>
        <v>0</v>
      </c>
      <c r="K37" s="57">
        <f t="shared" si="13"/>
        <v>0</v>
      </c>
      <c r="L37" s="57">
        <f t="shared" si="13"/>
        <v>0</v>
      </c>
      <c r="M37" s="57">
        <f t="shared" si="13"/>
        <v>0</v>
      </c>
      <c r="N37" s="57">
        <f t="shared" si="13"/>
        <v>0</v>
      </c>
      <c r="O37" s="30"/>
      <c r="P37" s="56">
        <f t="shared" ref="P37" si="14">P18+P29+P35</f>
        <v>-1845.7299999999998</v>
      </c>
    </row>
    <row r="38" spans="1:16" s="60" customFormat="1" ht="15" customHeight="1" x14ac:dyDescent="0.2">
      <c r="A38" s="58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30"/>
      <c r="P38" s="59"/>
    </row>
    <row r="39" spans="1:16" s="63" customFormat="1" ht="15" customHeight="1" x14ac:dyDescent="0.2">
      <c r="A39" s="61" t="s">
        <v>39</v>
      </c>
      <c r="B39" s="58"/>
      <c r="C39" s="62">
        <v>-1.1100000000000001</v>
      </c>
      <c r="D39" s="62">
        <v>-15.3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30"/>
      <c r="P39" s="42">
        <f>SUM(C39:N39)</f>
        <v>-16.41</v>
      </c>
    </row>
    <row r="40" spans="1:16" s="35" customFormat="1" ht="15" customHeight="1" x14ac:dyDescent="0.2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30"/>
      <c r="P40" s="46"/>
    </row>
    <row r="41" spans="1:16" s="63" customFormat="1" ht="15" customHeight="1" x14ac:dyDescent="0.2">
      <c r="A41" s="43" t="s">
        <v>38</v>
      </c>
      <c r="B41" s="43"/>
      <c r="C41" s="44">
        <f t="shared" ref="C41:N41" si="15">C9+C37+C39</f>
        <v>-1364.2400000000014</v>
      </c>
      <c r="D41" s="44">
        <f t="shared" si="15"/>
        <v>-2013.2100000000012</v>
      </c>
      <c r="E41" s="44">
        <f t="shared" si="15"/>
        <v>-2013.2100000000012</v>
      </c>
      <c r="F41" s="44">
        <f t="shared" si="15"/>
        <v>-2013.2100000000012</v>
      </c>
      <c r="G41" s="44">
        <f t="shared" si="15"/>
        <v>-2013.2100000000012</v>
      </c>
      <c r="H41" s="44">
        <f t="shared" si="15"/>
        <v>-2013.2100000000012</v>
      </c>
      <c r="I41" s="44">
        <f t="shared" si="15"/>
        <v>-2013.2100000000012</v>
      </c>
      <c r="J41" s="44">
        <f t="shared" si="15"/>
        <v>-2013.2100000000012</v>
      </c>
      <c r="K41" s="44">
        <f t="shared" si="15"/>
        <v>-2013.2100000000012</v>
      </c>
      <c r="L41" s="44">
        <f t="shared" si="15"/>
        <v>-2013.2100000000012</v>
      </c>
      <c r="M41" s="44">
        <f t="shared" si="15"/>
        <v>-2013.2100000000012</v>
      </c>
      <c r="N41" s="44">
        <f t="shared" si="15"/>
        <v>-2013.2100000000012</v>
      </c>
      <c r="O41" s="30"/>
      <c r="P41" s="44">
        <f t="shared" ref="P41" si="16">P9+P37+P39</f>
        <v>-2013.2100000000025</v>
      </c>
    </row>
    <row r="43" spans="1:16" ht="15.95" customHeight="1" x14ac:dyDescent="0.2">
      <c r="A43" s="64"/>
    </row>
    <row r="44" spans="1:16" x14ac:dyDescent="0.2">
      <c r="A44" s="65"/>
    </row>
    <row r="45" spans="1:16" x14ac:dyDescent="0.2">
      <c r="A45" s="66"/>
    </row>
    <row r="46" spans="1:16" x14ac:dyDescent="0.2">
      <c r="A46" s="67"/>
    </row>
  </sheetData>
  <mergeCells count="5">
    <mergeCell ref="A1:B1"/>
    <mergeCell ref="A2:B2"/>
    <mergeCell ref="A3:P3"/>
    <mergeCell ref="A4:P4"/>
    <mergeCell ref="P6:P7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79" fitToHeight="0" orientation="portrait" r:id="rId1"/>
  <headerFooter>
    <oddFooter>&amp;C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89-5DAA-4927-BB22-6C4FF59BD1C6}">
  <sheetPr>
    <pageSetUpPr fitToPage="1"/>
  </sheetPr>
  <dimension ref="A1:G19"/>
  <sheetViews>
    <sheetView zoomScale="80" zoomScaleNormal="80" workbookViewId="0">
      <selection activeCell="F24" sqref="F24"/>
    </sheetView>
  </sheetViews>
  <sheetFormatPr defaultColWidth="9.140625" defaultRowHeight="15" x14ac:dyDescent="0.2"/>
  <cols>
    <col min="1" max="1" width="80.7109375" style="27" customWidth="1"/>
    <col min="2" max="2" width="2.7109375" style="27" customWidth="1"/>
    <col min="3" max="4" width="13.140625" style="27" customWidth="1"/>
    <col min="5" max="17" width="9.140625" style="27"/>
    <col min="18" max="20" width="16.42578125" style="27" customWidth="1"/>
    <col min="21" max="16384" width="9.140625" style="27"/>
  </cols>
  <sheetData>
    <row r="1" spans="1:7" ht="48" customHeight="1" x14ac:dyDescent="0.2">
      <c r="A1" s="99"/>
      <c r="B1" s="99"/>
    </row>
    <row r="2" spans="1:7" ht="21.95" customHeight="1" x14ac:dyDescent="0.2">
      <c r="A2" s="99"/>
      <c r="B2" s="99"/>
    </row>
    <row r="3" spans="1:7" ht="18" customHeight="1" x14ac:dyDescent="0.2">
      <c r="A3" s="100" t="s">
        <v>73</v>
      </c>
      <c r="B3" s="100"/>
      <c r="C3" s="100"/>
      <c r="D3" s="100"/>
    </row>
    <row r="4" spans="1:7" ht="19.5" customHeight="1" x14ac:dyDescent="0.2">
      <c r="A4" s="104" t="s">
        <v>81</v>
      </c>
      <c r="B4" s="104"/>
      <c r="C4" s="104"/>
      <c r="D4" s="104"/>
    </row>
    <row r="5" spans="1:7" ht="27" customHeight="1" x14ac:dyDescent="0.2">
      <c r="A5" s="35"/>
      <c r="B5" s="35"/>
      <c r="C5" s="35"/>
      <c r="D5" s="35"/>
    </row>
    <row r="6" spans="1:7" s="68" customFormat="1" x14ac:dyDescent="0.2">
      <c r="A6" s="31"/>
      <c r="B6" s="31"/>
      <c r="C6" s="32" t="s">
        <v>72</v>
      </c>
      <c r="D6" s="32" t="s">
        <v>71</v>
      </c>
    </row>
    <row r="7" spans="1:7" s="69" customFormat="1" ht="12" thickBot="1" x14ac:dyDescent="0.25">
      <c r="A7" s="33"/>
      <c r="B7" s="33"/>
      <c r="C7" s="34">
        <v>2025</v>
      </c>
      <c r="D7" s="34">
        <v>2025</v>
      </c>
    </row>
    <row r="8" spans="1:7" x14ac:dyDescent="0.2">
      <c r="A8" s="35"/>
      <c r="B8" s="35"/>
      <c r="C8" s="35"/>
      <c r="D8" s="35"/>
    </row>
    <row r="9" spans="1:7" s="73" customFormat="1" ht="30" customHeight="1" thickBot="1" x14ac:dyDescent="0.25">
      <c r="A9" s="70" t="s">
        <v>80</v>
      </c>
      <c r="B9" s="71"/>
      <c r="C9" s="72">
        <v>-1364.2400000000014</v>
      </c>
      <c r="D9" s="72">
        <v>-2013.2100000000012</v>
      </c>
    </row>
    <row r="10" spans="1:7" s="75" customFormat="1" ht="30" customHeight="1" x14ac:dyDescent="0.2">
      <c r="A10" s="74"/>
      <c r="B10" s="74"/>
      <c r="C10" s="74"/>
      <c r="D10" s="74"/>
    </row>
    <row r="11" spans="1:7" s="79" customFormat="1" ht="30" customHeight="1" x14ac:dyDescent="0.2">
      <c r="A11" s="76" t="s">
        <v>79</v>
      </c>
      <c r="B11" s="77"/>
      <c r="C11" s="78"/>
      <c r="D11" s="78"/>
    </row>
    <row r="12" spans="1:7" s="79" customFormat="1" ht="20.100000000000001" customHeight="1" x14ac:dyDescent="0.2">
      <c r="A12" s="80"/>
      <c r="B12" s="77"/>
      <c r="C12" s="81"/>
      <c r="D12" s="81"/>
    </row>
    <row r="13" spans="1:7" s="79" customFormat="1" ht="30" customHeight="1" x14ac:dyDescent="0.2">
      <c r="A13" s="82" t="s">
        <v>78</v>
      </c>
      <c r="B13" s="77"/>
      <c r="C13" s="83">
        <v>302</v>
      </c>
      <c r="D13" s="83">
        <v>636</v>
      </c>
    </row>
    <row r="14" spans="1:7" s="79" customFormat="1" ht="45.75" customHeight="1" x14ac:dyDescent="0.2">
      <c r="A14" s="82" t="s">
        <v>77</v>
      </c>
      <c r="B14" s="77"/>
      <c r="C14" s="83">
        <v>1262</v>
      </c>
      <c r="D14" s="83">
        <v>1449</v>
      </c>
      <c r="G14" s="84"/>
    </row>
    <row r="15" spans="1:7" s="79" customFormat="1" ht="30" customHeight="1" x14ac:dyDescent="0.2">
      <c r="A15" s="82" t="s">
        <v>76</v>
      </c>
      <c r="B15" s="77"/>
      <c r="C15" s="83">
        <f>-67-0.4</f>
        <v>-67.400000000000006</v>
      </c>
      <c r="D15" s="83">
        <v>-58</v>
      </c>
    </row>
    <row r="16" spans="1:7" s="75" customFormat="1" ht="30" customHeight="1" x14ac:dyDescent="0.2">
      <c r="A16" s="82" t="s">
        <v>75</v>
      </c>
      <c r="B16" s="77"/>
      <c r="C16" s="83">
        <v>0</v>
      </c>
      <c r="D16" s="83">
        <v>0</v>
      </c>
    </row>
    <row r="17" spans="1:4" s="88" customFormat="1" ht="20.100000000000001" customHeight="1" x14ac:dyDescent="0.2">
      <c r="A17" s="85"/>
      <c r="B17" s="86"/>
      <c r="C17" s="87"/>
      <c r="D17" s="87"/>
    </row>
    <row r="18" spans="1:4" s="79" customFormat="1" ht="30" customHeight="1" thickBot="1" x14ac:dyDescent="0.25">
      <c r="A18" s="89" t="s">
        <v>74</v>
      </c>
      <c r="B18" s="90"/>
      <c r="C18" s="91">
        <f t="shared" ref="C18:D18" si="0">SUM(C9:C16)</f>
        <v>132.35999999999862</v>
      </c>
      <c r="D18" s="91">
        <f t="shared" si="0"/>
        <v>13.789999999998827</v>
      </c>
    </row>
    <row r="19" spans="1:4" ht="15.95" customHeight="1" x14ac:dyDescent="0.2"/>
  </sheetData>
  <mergeCells count="4">
    <mergeCell ref="A1:B1"/>
    <mergeCell ref="A2:B2"/>
    <mergeCell ref="A3:D3"/>
    <mergeCell ref="A4:D4"/>
  </mergeCells>
  <printOptions horizontalCentered="1"/>
  <pageMargins left="0.70866141732283472" right="0.70866141732283472" top="1.1811023622047245" bottom="0.59055118110236227" header="0.59055118110236227" footer="0.31496062992125984"/>
  <pageSetup paperSize="9" scale="79" orientation="portrait" r:id="rId1"/>
  <headerFooter>
    <oddFooter>&amp;C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97F9-9050-4FF8-A00C-923C9DF92427}">
  <sheetPr>
    <pageSetUpPr fitToPage="1"/>
  </sheetPr>
  <dimension ref="A1:P46"/>
  <sheetViews>
    <sheetView tabSelected="1" zoomScale="70" zoomScaleNormal="70" workbookViewId="0">
      <pane xSplit="2" ySplit="9" topLeftCell="C19" activePane="bottomRight" state="frozen"/>
      <selection activeCell="C9" sqref="C9:D9"/>
      <selection pane="topRight" activeCell="C9" sqref="C9:D9"/>
      <selection pane="bottomLeft" activeCell="C9" sqref="C9:D9"/>
      <selection pane="bottomRight" activeCell="S44" sqref="S44"/>
    </sheetView>
  </sheetViews>
  <sheetFormatPr defaultColWidth="9.140625" defaultRowHeight="15" x14ac:dyDescent="0.2"/>
  <cols>
    <col min="1" max="1" width="62.85546875" style="27" customWidth="1"/>
    <col min="2" max="2" width="2.7109375" style="27" customWidth="1"/>
    <col min="3" max="3" width="16.7109375" style="27" customWidth="1"/>
    <col min="4" max="4" width="12.42578125" style="27" customWidth="1"/>
    <col min="5" max="5" width="6.85546875" style="27" hidden="1" customWidth="1"/>
    <col min="6" max="6" width="6.7109375" style="27" hidden="1" customWidth="1"/>
    <col min="7" max="7" width="6.140625" style="27" hidden="1" customWidth="1"/>
    <col min="8" max="8" width="6.28515625" style="27" hidden="1" customWidth="1"/>
    <col min="9" max="9" width="6" style="27" hidden="1" customWidth="1"/>
    <col min="10" max="10" width="7.140625" style="27" hidden="1" customWidth="1"/>
    <col min="11" max="11" width="6.28515625" style="27" hidden="1" customWidth="1"/>
    <col min="12" max="12" width="6.7109375" style="27" hidden="1" customWidth="1"/>
    <col min="13" max="13" width="6.85546875" style="27" hidden="1" customWidth="1"/>
    <col min="14" max="14" width="6.28515625" style="27" hidden="1" customWidth="1"/>
    <col min="15" max="15" width="3" style="27" customWidth="1"/>
    <col min="16" max="16" width="9.28515625" style="27" customWidth="1"/>
    <col min="17" max="16384" width="9.140625" style="27"/>
  </cols>
  <sheetData>
    <row r="1" spans="1:16" ht="53.25" customHeight="1" x14ac:dyDescent="0.2">
      <c r="A1" s="99"/>
      <c r="B1" s="99"/>
    </row>
    <row r="2" spans="1:16" ht="21.95" customHeight="1" x14ac:dyDescent="0.2">
      <c r="A2" s="99"/>
      <c r="B2" s="99"/>
    </row>
    <row r="3" spans="1:16" ht="33.75" customHeight="1" x14ac:dyDescent="0.2">
      <c r="A3" s="100" t="s">
        <v>83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21.95" customHeight="1" x14ac:dyDescent="0.2">
      <c r="A4" s="101" t="s">
        <v>82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s="30" customFormat="1" ht="21.95" customHeight="1" x14ac:dyDescent="0.25">
      <c r="A5" s="28"/>
      <c r="B5" s="29"/>
    </row>
    <row r="6" spans="1:16" s="31" customFormat="1" ht="14.25" x14ac:dyDescent="0.2">
      <c r="C6" s="32" t="s">
        <v>72</v>
      </c>
      <c r="D6" s="32" t="s">
        <v>71</v>
      </c>
      <c r="E6" s="32" t="s">
        <v>70</v>
      </c>
      <c r="F6" s="32" t="s">
        <v>69</v>
      </c>
      <c r="G6" s="32" t="s">
        <v>68</v>
      </c>
      <c r="H6" s="32" t="s">
        <v>67</v>
      </c>
      <c r="I6" s="32" t="s">
        <v>66</v>
      </c>
      <c r="J6" s="32" t="s">
        <v>65</v>
      </c>
      <c r="K6" s="32" t="s">
        <v>64</v>
      </c>
      <c r="L6" s="32" t="s">
        <v>63</v>
      </c>
      <c r="M6" s="32" t="s">
        <v>62</v>
      </c>
      <c r="N6" s="32" t="s">
        <v>61</v>
      </c>
      <c r="O6" s="30"/>
      <c r="P6" s="102">
        <v>2025</v>
      </c>
    </row>
    <row r="7" spans="1:16" s="33" customFormat="1" ht="15.75" customHeight="1" thickBot="1" x14ac:dyDescent="0.25">
      <c r="C7" s="34">
        <v>2025</v>
      </c>
      <c r="D7" s="34">
        <v>2025</v>
      </c>
      <c r="E7" s="34">
        <v>2025</v>
      </c>
      <c r="F7" s="34">
        <v>2025</v>
      </c>
      <c r="G7" s="34">
        <v>2025</v>
      </c>
      <c r="H7" s="34">
        <v>2025</v>
      </c>
      <c r="I7" s="34">
        <v>2025</v>
      </c>
      <c r="J7" s="34">
        <v>2025</v>
      </c>
      <c r="K7" s="34">
        <v>2025</v>
      </c>
      <c r="L7" s="34">
        <v>2025</v>
      </c>
      <c r="M7" s="34">
        <v>2025</v>
      </c>
      <c r="N7" s="34">
        <v>2025</v>
      </c>
      <c r="O7" s="30"/>
      <c r="P7" s="103"/>
    </row>
    <row r="8" spans="1:16" s="35" customFormat="1" ht="7.5" customHeight="1" x14ac:dyDescent="0.2">
      <c r="O8" s="30"/>
    </row>
    <row r="9" spans="1:16" s="37" customFormat="1" ht="21.75" customHeight="1" thickBot="1" x14ac:dyDescent="0.25">
      <c r="A9" s="36" t="s">
        <v>60</v>
      </c>
      <c r="C9" s="38">
        <v>41.629999999999995</v>
      </c>
      <c r="D9" s="38">
        <f t="shared" ref="D9:N9" si="0">C41</f>
        <v>41.949999999999996</v>
      </c>
      <c r="E9" s="38">
        <f t="shared" si="0"/>
        <v>42.269999999999996</v>
      </c>
      <c r="F9" s="38">
        <f t="shared" si="0"/>
        <v>42.269999999999996</v>
      </c>
      <c r="G9" s="38">
        <f t="shared" si="0"/>
        <v>42.269999999999996</v>
      </c>
      <c r="H9" s="38">
        <f t="shared" si="0"/>
        <v>42.269999999999996</v>
      </c>
      <c r="I9" s="38">
        <f t="shared" si="0"/>
        <v>42.269999999999996</v>
      </c>
      <c r="J9" s="38">
        <f t="shared" si="0"/>
        <v>42.269999999999996</v>
      </c>
      <c r="K9" s="38">
        <f t="shared" si="0"/>
        <v>42.269999999999996</v>
      </c>
      <c r="L9" s="38">
        <f t="shared" si="0"/>
        <v>42.269999999999996</v>
      </c>
      <c r="M9" s="38">
        <f t="shared" si="0"/>
        <v>42.269999999999996</v>
      </c>
      <c r="N9" s="38">
        <f t="shared" si="0"/>
        <v>42.269999999999996</v>
      </c>
      <c r="O9" s="30"/>
      <c r="P9" s="38">
        <f>C9</f>
        <v>41.629999999999995</v>
      </c>
    </row>
    <row r="10" spans="1:16" s="35" customFormat="1" ht="14.25" x14ac:dyDescent="0.2">
      <c r="O10" s="30"/>
    </row>
    <row r="11" spans="1:16" s="39" customFormat="1" ht="15" customHeight="1" x14ac:dyDescent="0.2">
      <c r="A11" s="39" t="s">
        <v>59</v>
      </c>
      <c r="O11" s="30"/>
    </row>
    <row r="12" spans="1:16" s="41" customFormat="1" ht="15" customHeight="1" x14ac:dyDescent="0.2">
      <c r="A12" s="40" t="s">
        <v>58</v>
      </c>
      <c r="C12" s="42">
        <v>0</v>
      </c>
      <c r="D12" s="42">
        <v>0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30"/>
      <c r="P12" s="42">
        <f>SUM(C12:D12)</f>
        <v>0</v>
      </c>
    </row>
    <row r="13" spans="1:16" s="41" customFormat="1" ht="15" customHeight="1" x14ac:dyDescent="0.2">
      <c r="A13" s="40" t="s">
        <v>57</v>
      </c>
      <c r="C13" s="42">
        <v>0</v>
      </c>
      <c r="D13" s="42">
        <v>0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30"/>
      <c r="P13" s="42">
        <f t="shared" ref="P13:P14" si="1">SUM(C13:D13)</f>
        <v>0</v>
      </c>
    </row>
    <row r="14" spans="1:16" s="41" customFormat="1" ht="15" customHeight="1" x14ac:dyDescent="0.2">
      <c r="A14" s="40" t="s">
        <v>56</v>
      </c>
      <c r="C14" s="42">
        <v>0</v>
      </c>
      <c r="D14" s="42">
        <v>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30"/>
      <c r="P14" s="42">
        <f t="shared" si="1"/>
        <v>0</v>
      </c>
    </row>
    <row r="15" spans="1:16" s="41" customFormat="1" ht="15" customHeight="1" x14ac:dyDescent="0.2">
      <c r="A15" s="40" t="s">
        <v>55</v>
      </c>
      <c r="C15" s="42">
        <v>0</v>
      </c>
      <c r="D15" s="42">
        <v>0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30"/>
      <c r="P15" s="42">
        <f>SUM(C15:N15)</f>
        <v>0</v>
      </c>
    </row>
    <row r="16" spans="1:16" s="41" customFormat="1" ht="15" customHeight="1" x14ac:dyDescent="0.2">
      <c r="A16" s="40" t="s">
        <v>54</v>
      </c>
      <c r="C16" s="42">
        <v>0.32</v>
      </c>
      <c r="D16" s="42">
        <v>0.32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0"/>
      <c r="P16" s="42">
        <f>SUM(C16:N16)</f>
        <v>0.64</v>
      </c>
    </row>
    <row r="17" spans="1:16" s="41" customFormat="1" ht="15" customHeight="1" x14ac:dyDescent="0.2">
      <c r="A17" s="40" t="s">
        <v>46</v>
      </c>
      <c r="C17" s="42">
        <v>0</v>
      </c>
      <c r="D17" s="42">
        <v>0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30"/>
      <c r="P17" s="42">
        <f t="shared" ref="P17" si="2">SUM(C17:N17)</f>
        <v>0</v>
      </c>
    </row>
    <row r="18" spans="1:16" s="45" customFormat="1" ht="15" customHeight="1" x14ac:dyDescent="0.2">
      <c r="A18" s="43" t="s">
        <v>41</v>
      </c>
      <c r="B18" s="43"/>
      <c r="C18" s="44">
        <f t="shared" ref="C18:N18" si="3">SUM(C12:C17)</f>
        <v>0.32</v>
      </c>
      <c r="D18" s="44">
        <f t="shared" si="3"/>
        <v>0.32</v>
      </c>
      <c r="E18" s="44">
        <f t="shared" si="3"/>
        <v>0</v>
      </c>
      <c r="F18" s="44">
        <f t="shared" si="3"/>
        <v>0</v>
      </c>
      <c r="G18" s="44">
        <f t="shared" si="3"/>
        <v>0</v>
      </c>
      <c r="H18" s="44">
        <f t="shared" si="3"/>
        <v>0</v>
      </c>
      <c r="I18" s="44">
        <f t="shared" si="3"/>
        <v>0</v>
      </c>
      <c r="J18" s="44">
        <f t="shared" si="3"/>
        <v>0</v>
      </c>
      <c r="K18" s="44">
        <f t="shared" si="3"/>
        <v>0</v>
      </c>
      <c r="L18" s="44">
        <f t="shared" si="3"/>
        <v>0</v>
      </c>
      <c r="M18" s="44">
        <f t="shared" si="3"/>
        <v>0</v>
      </c>
      <c r="N18" s="44">
        <f t="shared" si="3"/>
        <v>0</v>
      </c>
      <c r="O18" s="30"/>
      <c r="P18" s="44">
        <f t="shared" ref="P18" si="4">SUM(P12:P17)</f>
        <v>0.64</v>
      </c>
    </row>
    <row r="19" spans="1:16" s="35" customFormat="1" ht="15" customHeight="1" x14ac:dyDescent="0.2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30"/>
      <c r="P19" s="46"/>
    </row>
    <row r="20" spans="1:16" s="39" customFormat="1" ht="15" customHeight="1" x14ac:dyDescent="0.2">
      <c r="A20" s="39" t="s">
        <v>53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2"/>
      <c r="O20" s="30"/>
      <c r="P20" s="47"/>
    </row>
    <row r="21" spans="1:16" s="41" customFormat="1" ht="15" customHeight="1" x14ac:dyDescent="0.2">
      <c r="A21" s="40" t="s">
        <v>52</v>
      </c>
      <c r="C21" s="48">
        <v>0</v>
      </c>
      <c r="D21" s="42">
        <v>0</v>
      </c>
      <c r="E21" s="48"/>
      <c r="F21" s="48"/>
      <c r="G21" s="48"/>
      <c r="H21" s="48"/>
      <c r="I21" s="48"/>
      <c r="J21" s="48"/>
      <c r="K21" s="48"/>
      <c r="L21" s="48"/>
      <c r="M21" s="48"/>
      <c r="N21" s="42"/>
      <c r="O21" s="30"/>
      <c r="P21" s="42">
        <f t="shared" ref="P21:P23" si="5">SUM(C21:N21)</f>
        <v>0</v>
      </c>
    </row>
    <row r="22" spans="1:16" s="41" customFormat="1" ht="15" customHeight="1" x14ac:dyDescent="0.2">
      <c r="A22" s="40" t="s">
        <v>51</v>
      </c>
      <c r="C22" s="48">
        <v>0</v>
      </c>
      <c r="D22" s="42">
        <v>0</v>
      </c>
      <c r="E22" s="48"/>
      <c r="F22" s="48"/>
      <c r="G22" s="48"/>
      <c r="H22" s="48"/>
      <c r="I22" s="48"/>
      <c r="J22" s="48"/>
      <c r="K22" s="48"/>
      <c r="L22" s="48"/>
      <c r="M22" s="48"/>
      <c r="N22" s="42"/>
      <c r="O22" s="30"/>
      <c r="P22" s="42">
        <f t="shared" si="5"/>
        <v>0</v>
      </c>
    </row>
    <row r="23" spans="1:16" s="41" customFormat="1" ht="15" customHeight="1" x14ac:dyDescent="0.2">
      <c r="A23" s="40" t="s">
        <v>50</v>
      </c>
      <c r="C23" s="48">
        <v>0</v>
      </c>
      <c r="D23" s="42">
        <v>0</v>
      </c>
      <c r="E23" s="48"/>
      <c r="F23" s="48"/>
      <c r="G23" s="48"/>
      <c r="H23" s="48"/>
      <c r="I23" s="48"/>
      <c r="J23" s="48"/>
      <c r="K23" s="48"/>
      <c r="L23" s="48"/>
      <c r="M23" s="48"/>
      <c r="N23" s="42"/>
      <c r="O23" s="30"/>
      <c r="P23" s="42">
        <f t="shared" si="5"/>
        <v>0</v>
      </c>
    </row>
    <row r="24" spans="1:16" s="52" customFormat="1" ht="15" customHeight="1" x14ac:dyDescent="0.2">
      <c r="A24" s="49" t="s">
        <v>49</v>
      </c>
      <c r="B24" s="50"/>
      <c r="C24" s="51">
        <f t="shared" ref="C24:N24" si="6">SUM(C21:C23)</f>
        <v>0</v>
      </c>
      <c r="D24" s="51">
        <f t="shared" si="6"/>
        <v>0</v>
      </c>
      <c r="E24" s="51">
        <f t="shared" si="6"/>
        <v>0</v>
      </c>
      <c r="F24" s="51">
        <f t="shared" si="6"/>
        <v>0</v>
      </c>
      <c r="G24" s="51">
        <f t="shared" si="6"/>
        <v>0</v>
      </c>
      <c r="H24" s="51">
        <f t="shared" si="6"/>
        <v>0</v>
      </c>
      <c r="I24" s="51">
        <f t="shared" si="6"/>
        <v>0</v>
      </c>
      <c r="J24" s="51">
        <f t="shared" si="6"/>
        <v>0</v>
      </c>
      <c r="K24" s="51">
        <f t="shared" si="6"/>
        <v>0</v>
      </c>
      <c r="L24" s="51">
        <f t="shared" si="6"/>
        <v>0</v>
      </c>
      <c r="M24" s="51">
        <f t="shared" si="6"/>
        <v>0</v>
      </c>
      <c r="N24" s="51">
        <f t="shared" si="6"/>
        <v>0</v>
      </c>
      <c r="O24" s="30"/>
      <c r="P24" s="51">
        <f t="shared" ref="P24" si="7">SUM(P21:P23)</f>
        <v>0</v>
      </c>
    </row>
    <row r="25" spans="1:16" s="41" customFormat="1" ht="15" customHeight="1" x14ac:dyDescent="0.2">
      <c r="A25" s="40" t="s">
        <v>48</v>
      </c>
      <c r="C25" s="48">
        <v>0</v>
      </c>
      <c r="D25" s="42">
        <v>0</v>
      </c>
      <c r="E25" s="48"/>
      <c r="F25" s="48"/>
      <c r="G25" s="48"/>
      <c r="H25" s="48"/>
      <c r="I25" s="48"/>
      <c r="J25" s="48"/>
      <c r="K25" s="48"/>
      <c r="L25" s="48"/>
      <c r="M25" s="48"/>
      <c r="N25" s="42"/>
      <c r="O25" s="30"/>
      <c r="P25" s="42">
        <f t="shared" ref="P25:P27" si="8">SUM(C25:N25)</f>
        <v>0</v>
      </c>
    </row>
    <row r="26" spans="1:16" s="41" customFormat="1" ht="15" customHeight="1" x14ac:dyDescent="0.2">
      <c r="A26" s="40" t="s">
        <v>47</v>
      </c>
      <c r="C26" s="48">
        <v>0</v>
      </c>
      <c r="D26" s="42">
        <v>0</v>
      </c>
      <c r="E26" s="48"/>
      <c r="F26" s="48"/>
      <c r="G26" s="48"/>
      <c r="H26" s="48"/>
      <c r="I26" s="48"/>
      <c r="J26" s="48"/>
      <c r="K26" s="48"/>
      <c r="L26" s="48"/>
      <c r="M26" s="48"/>
      <c r="N26" s="42"/>
      <c r="O26" s="30"/>
      <c r="P26" s="42">
        <f t="shared" si="8"/>
        <v>0</v>
      </c>
    </row>
    <row r="27" spans="1:16" s="41" customFormat="1" ht="15" customHeight="1" x14ac:dyDescent="0.2">
      <c r="A27" s="40" t="s">
        <v>46</v>
      </c>
      <c r="C27" s="48">
        <v>0</v>
      </c>
      <c r="D27" s="42">
        <v>0</v>
      </c>
      <c r="E27" s="48"/>
      <c r="F27" s="48"/>
      <c r="G27" s="48"/>
      <c r="H27" s="48"/>
      <c r="I27" s="48"/>
      <c r="J27" s="48"/>
      <c r="K27" s="48"/>
      <c r="L27" s="48"/>
      <c r="M27" s="48"/>
      <c r="N27" s="42"/>
      <c r="O27" s="30"/>
      <c r="P27" s="42">
        <f t="shared" si="8"/>
        <v>0</v>
      </c>
    </row>
    <row r="28" spans="1:16" s="41" customFormat="1" ht="15" customHeight="1" x14ac:dyDescent="0.2">
      <c r="A28" s="4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30"/>
      <c r="P28" s="48"/>
    </row>
    <row r="29" spans="1:16" s="45" customFormat="1" ht="15" customHeight="1" x14ac:dyDescent="0.2">
      <c r="A29" s="43" t="s">
        <v>41</v>
      </c>
      <c r="B29" s="43"/>
      <c r="C29" s="44">
        <f t="shared" ref="C29:N29" si="9">SUM(C24:C27)</f>
        <v>0</v>
      </c>
      <c r="D29" s="44">
        <f t="shared" si="9"/>
        <v>0</v>
      </c>
      <c r="E29" s="44">
        <f t="shared" si="9"/>
        <v>0</v>
      </c>
      <c r="F29" s="44">
        <f t="shared" si="9"/>
        <v>0</v>
      </c>
      <c r="G29" s="44">
        <f t="shared" si="9"/>
        <v>0</v>
      </c>
      <c r="H29" s="44">
        <f t="shared" si="9"/>
        <v>0</v>
      </c>
      <c r="I29" s="44">
        <f t="shared" si="9"/>
        <v>0</v>
      </c>
      <c r="J29" s="44">
        <f t="shared" si="9"/>
        <v>0</v>
      </c>
      <c r="K29" s="44">
        <f t="shared" si="9"/>
        <v>0</v>
      </c>
      <c r="L29" s="44">
        <f t="shared" si="9"/>
        <v>0</v>
      </c>
      <c r="M29" s="44">
        <f t="shared" si="9"/>
        <v>0</v>
      </c>
      <c r="N29" s="44">
        <f t="shared" si="9"/>
        <v>0</v>
      </c>
      <c r="O29" s="30"/>
      <c r="P29" s="44">
        <f t="shared" ref="P29" si="10">SUM(P24:P27)</f>
        <v>0</v>
      </c>
    </row>
    <row r="30" spans="1:16" s="35" customFormat="1" ht="15" customHeight="1" x14ac:dyDescent="0.2"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30"/>
      <c r="P30" s="46"/>
    </row>
    <row r="31" spans="1:16" s="39" customFormat="1" ht="15" customHeight="1" x14ac:dyDescent="0.2">
      <c r="A31" s="39" t="s">
        <v>45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30"/>
      <c r="P31" s="47"/>
    </row>
    <row r="32" spans="1:16" s="41" customFormat="1" ht="15" customHeight="1" x14ac:dyDescent="0.2">
      <c r="A32" s="40" t="s">
        <v>44</v>
      </c>
      <c r="C32" s="48">
        <v>0</v>
      </c>
      <c r="D32" s="42">
        <v>0</v>
      </c>
      <c r="E32" s="48"/>
      <c r="F32" s="48"/>
      <c r="G32" s="48"/>
      <c r="H32" s="48"/>
      <c r="I32" s="48"/>
      <c r="J32" s="48"/>
      <c r="K32" s="48"/>
      <c r="L32" s="48"/>
      <c r="M32" s="48"/>
      <c r="N32" s="42"/>
      <c r="O32" s="30"/>
      <c r="P32" s="42">
        <f t="shared" ref="P32:P34" si="11">SUM(C32:N32)</f>
        <v>0</v>
      </c>
    </row>
    <row r="33" spans="1:16" s="41" customFormat="1" ht="15" customHeight="1" x14ac:dyDescent="0.2">
      <c r="A33" s="40" t="s">
        <v>43</v>
      </c>
      <c r="C33" s="48">
        <v>0</v>
      </c>
      <c r="D33" s="42">
        <v>0</v>
      </c>
      <c r="E33" s="48"/>
      <c r="F33" s="48"/>
      <c r="G33" s="48"/>
      <c r="H33" s="48"/>
      <c r="I33" s="48"/>
      <c r="J33" s="48"/>
      <c r="K33" s="48"/>
      <c r="L33" s="48"/>
      <c r="M33" s="48"/>
      <c r="N33" s="42"/>
      <c r="O33" s="30"/>
      <c r="P33" s="42">
        <f t="shared" si="11"/>
        <v>0</v>
      </c>
    </row>
    <row r="34" spans="1:16" s="41" customFormat="1" ht="15" customHeight="1" x14ac:dyDescent="0.2">
      <c r="A34" s="40" t="s">
        <v>42</v>
      </c>
      <c r="C34" s="48">
        <v>0</v>
      </c>
      <c r="D34" s="42">
        <v>0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30"/>
      <c r="P34" s="42">
        <f t="shared" si="11"/>
        <v>0</v>
      </c>
    </row>
    <row r="35" spans="1:16" s="53" customFormat="1" ht="15" customHeight="1" x14ac:dyDescent="0.2">
      <c r="A35" s="43" t="s">
        <v>41</v>
      </c>
      <c r="B35" s="43"/>
      <c r="C35" s="44">
        <f t="shared" ref="C35:N35" si="12">SUM(C32:C34)</f>
        <v>0</v>
      </c>
      <c r="D35" s="44">
        <f t="shared" si="12"/>
        <v>0</v>
      </c>
      <c r="E35" s="44">
        <f t="shared" si="12"/>
        <v>0</v>
      </c>
      <c r="F35" s="44">
        <f t="shared" si="12"/>
        <v>0</v>
      </c>
      <c r="G35" s="44">
        <f t="shared" si="12"/>
        <v>0</v>
      </c>
      <c r="H35" s="44">
        <f t="shared" si="12"/>
        <v>0</v>
      </c>
      <c r="I35" s="44">
        <f t="shared" si="12"/>
        <v>0</v>
      </c>
      <c r="J35" s="44">
        <f t="shared" si="12"/>
        <v>0</v>
      </c>
      <c r="K35" s="44">
        <f t="shared" si="12"/>
        <v>0</v>
      </c>
      <c r="L35" s="44">
        <f t="shared" si="12"/>
        <v>0</v>
      </c>
      <c r="M35" s="44">
        <f t="shared" si="12"/>
        <v>0</v>
      </c>
      <c r="N35" s="44">
        <f t="shared" si="12"/>
        <v>0</v>
      </c>
      <c r="O35" s="30"/>
      <c r="P35" s="44">
        <f t="shared" ref="P35" si="13">SUM(P32:P34)</f>
        <v>0</v>
      </c>
    </row>
    <row r="36" spans="1:16" ht="15" customHeight="1" x14ac:dyDescent="0.2">
      <c r="A36" s="35"/>
      <c r="B36" s="3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30"/>
      <c r="P36" s="46"/>
    </row>
    <row r="37" spans="1:16" s="45" customFormat="1" ht="15" customHeight="1" x14ac:dyDescent="0.2">
      <c r="A37" s="54" t="s">
        <v>40</v>
      </c>
      <c r="B37" s="55"/>
      <c r="C37" s="56">
        <f t="shared" ref="C37:N37" si="14">C18+C29+C35</f>
        <v>0.32</v>
      </c>
      <c r="D37" s="56">
        <f t="shared" si="14"/>
        <v>0.32</v>
      </c>
      <c r="E37" s="56">
        <f t="shared" si="14"/>
        <v>0</v>
      </c>
      <c r="F37" s="56">
        <f t="shared" si="14"/>
        <v>0</v>
      </c>
      <c r="G37" s="56">
        <f t="shared" si="14"/>
        <v>0</v>
      </c>
      <c r="H37" s="56">
        <f t="shared" si="14"/>
        <v>0</v>
      </c>
      <c r="I37" s="56">
        <f t="shared" si="14"/>
        <v>0</v>
      </c>
      <c r="J37" s="56">
        <f t="shared" si="14"/>
        <v>0</v>
      </c>
      <c r="K37" s="56">
        <f t="shared" si="14"/>
        <v>0</v>
      </c>
      <c r="L37" s="56">
        <f t="shared" si="14"/>
        <v>0</v>
      </c>
      <c r="M37" s="56">
        <f t="shared" si="14"/>
        <v>0</v>
      </c>
      <c r="N37" s="56">
        <f t="shared" si="14"/>
        <v>0</v>
      </c>
      <c r="O37" s="30"/>
      <c r="P37" s="56">
        <f t="shared" ref="P37" si="15">P18+P29+P35</f>
        <v>0.64</v>
      </c>
    </row>
    <row r="38" spans="1:16" s="60" customFormat="1" ht="15" customHeight="1" x14ac:dyDescent="0.2">
      <c r="A38" s="58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30"/>
      <c r="P38" s="59"/>
    </row>
    <row r="39" spans="1:16" s="63" customFormat="1" ht="15" customHeight="1" x14ac:dyDescent="0.2">
      <c r="A39" s="61" t="s">
        <v>39</v>
      </c>
      <c r="B39" s="58"/>
      <c r="C39" s="62">
        <v>0</v>
      </c>
      <c r="D39" s="42">
        <v>0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30"/>
      <c r="P39" s="42">
        <f>SUM(C39:N39)</f>
        <v>0</v>
      </c>
    </row>
    <row r="40" spans="1:16" s="35" customFormat="1" ht="15" customHeight="1" x14ac:dyDescent="0.2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30"/>
      <c r="P40" s="46"/>
    </row>
    <row r="41" spans="1:16" s="63" customFormat="1" ht="15" customHeight="1" x14ac:dyDescent="0.2">
      <c r="A41" s="43" t="s">
        <v>38</v>
      </c>
      <c r="B41" s="43"/>
      <c r="C41" s="44">
        <f t="shared" ref="C41:N41" si="16">C9+C37+C39</f>
        <v>41.949999999999996</v>
      </c>
      <c r="D41" s="44">
        <f t="shared" si="16"/>
        <v>42.269999999999996</v>
      </c>
      <c r="E41" s="44">
        <f t="shared" si="16"/>
        <v>42.269999999999996</v>
      </c>
      <c r="F41" s="44">
        <f t="shared" si="16"/>
        <v>42.269999999999996</v>
      </c>
      <c r="G41" s="44">
        <f t="shared" si="16"/>
        <v>42.269999999999996</v>
      </c>
      <c r="H41" s="44">
        <f t="shared" si="16"/>
        <v>42.269999999999996</v>
      </c>
      <c r="I41" s="44">
        <f t="shared" si="16"/>
        <v>42.269999999999996</v>
      </c>
      <c r="J41" s="44">
        <f t="shared" si="16"/>
        <v>42.269999999999996</v>
      </c>
      <c r="K41" s="44">
        <f t="shared" si="16"/>
        <v>42.269999999999996</v>
      </c>
      <c r="L41" s="44">
        <f t="shared" si="16"/>
        <v>42.269999999999996</v>
      </c>
      <c r="M41" s="44">
        <f t="shared" si="16"/>
        <v>42.269999999999996</v>
      </c>
      <c r="N41" s="44">
        <f t="shared" si="16"/>
        <v>42.269999999999996</v>
      </c>
      <c r="O41" s="30"/>
      <c r="P41" s="44">
        <f t="shared" ref="P41" si="17">P9+P37+P39</f>
        <v>42.269999999999996</v>
      </c>
    </row>
    <row r="43" spans="1:16" ht="15.95" customHeight="1" x14ac:dyDescent="0.2">
      <c r="A43" s="64"/>
    </row>
    <row r="44" spans="1:16" x14ac:dyDescent="0.2">
      <c r="A44" s="65"/>
    </row>
    <row r="45" spans="1:16" x14ac:dyDescent="0.2">
      <c r="A45" s="66"/>
    </row>
    <row r="46" spans="1:16" x14ac:dyDescent="0.2">
      <c r="A46" s="67"/>
    </row>
  </sheetData>
  <mergeCells count="5">
    <mergeCell ref="A1:B1"/>
    <mergeCell ref="A2:B2"/>
    <mergeCell ref="A3:P3"/>
    <mergeCell ref="A4:P4"/>
    <mergeCell ref="P6:P7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75" fitToHeight="0" orientation="portrait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83938B-C102-435B-B59C-BF0D62E7C86E}"/>
</file>

<file path=customXml/itemProps2.xml><?xml version="1.0" encoding="utf-8"?>
<ds:datastoreItem xmlns:ds="http://schemas.openxmlformats.org/officeDocument/2006/customXml" ds:itemID="{9DF1B4C4-B3FE-436F-B5C2-09513102B94D}"/>
</file>

<file path=customXml/itemProps3.xml><?xml version="1.0" encoding="utf-8"?>
<ds:datastoreItem xmlns:ds="http://schemas.openxmlformats.org/officeDocument/2006/customXml" ds:itemID="{85427A02-5447-422F-81FA-823226E1D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BALANÇO</vt:lpstr>
      <vt:lpstr>DRE </vt:lpstr>
      <vt:lpstr>BALANÇO NOP</vt:lpstr>
      <vt:lpstr>DRE  NOP</vt:lpstr>
      <vt:lpstr>HC- PERDIZES DFC</vt:lpstr>
      <vt:lpstr>CONCILIAÇÃO </vt:lpstr>
      <vt:lpstr>HC- PERDIZES - DFC NOP </vt:lpstr>
      <vt:lpstr>'BALANÇO NOP'!Area_de_impressao</vt:lpstr>
      <vt:lpstr>'CONCILIAÇÃO '!Area_de_impressao</vt:lpstr>
      <vt:lpstr>'DRE  NOP'!Area_de_impressao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Tuanne Carolina Gaspar</cp:lastModifiedBy>
  <cp:lastPrinted>2025-02-28T17:06:56Z</cp:lastPrinted>
  <dcterms:created xsi:type="dcterms:W3CDTF">2009-05-29T19:07:05Z</dcterms:created>
  <dcterms:modified xsi:type="dcterms:W3CDTF">2025-04-03T11:33:10Z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