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C Anual - 2024\"/>
    </mc:Choice>
  </mc:AlternateContent>
  <xr:revisionPtr revIDLastSave="0" documentId="8_{89EC0A22-56FF-40B8-8AB0-751A95B6E46B}" xr6:coauthVersionLast="47" xr6:coauthVersionMax="47" xr10:uidLastSave="{00000000-0000-0000-0000-000000000000}"/>
  <bookViews>
    <workbookView xWindow="-120" yWindow="-120" windowWidth="29040" windowHeight="15720" xr2:uid="{35CACA2B-1B86-4A4F-8F73-18743363EAC8}"/>
  </bookViews>
  <sheets>
    <sheet name="Anexo 6 - DIRD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A" localSheetId="0">#REF!</definedName>
    <definedName name="A">#REF!</definedName>
    <definedName name="AAAAAAAAAAA">#REF!</definedName>
    <definedName name="ANEXO12">#REF!</definedName>
    <definedName name="_xlnm.Print_Area" localSheetId="0">'Anexo 6 - DIRD'!$A$1:$F$130</definedName>
    <definedName name="B" localSheetId="0">#REF!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Pos.Contrat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  <c r="E81" i="1"/>
  <c r="D81" i="1"/>
  <c r="C81" i="1"/>
  <c r="B81" i="1"/>
  <c r="F37" i="1"/>
  <c r="F36" i="1"/>
  <c r="F35" i="1"/>
  <c r="F34" i="1"/>
  <c r="F33" i="1"/>
  <c r="F32" i="1"/>
  <c r="F31" i="1"/>
  <c r="F30" i="1"/>
  <c r="F29" i="1"/>
  <c r="F28" i="1"/>
  <c r="F27" i="1"/>
  <c r="F26" i="1"/>
  <c r="F39" i="1" l="1"/>
  <c r="F42" i="1" s="1"/>
  <c r="F115" i="1" s="1"/>
  <c r="F117" i="1" s="1"/>
  <c r="F114" i="1"/>
  <c r="F44" i="1" l="1"/>
  <c r="F113" i="1" s="1"/>
</calcChain>
</file>

<file path=xl/sharedStrings.xml><?xml version="1.0" encoding="utf-8"?>
<sst xmlns="http://schemas.openxmlformats.org/spreadsheetml/2006/main" count="127" uniqueCount="127">
  <si>
    <t>ANEXO RP-06</t>
  </si>
  <si>
    <t>REPASSES AO TERCEIRO SETOR</t>
  </si>
  <si>
    <t>DEMONSTRATIVO INTEGRAL DAS RECEITAS E DESPESAS</t>
  </si>
  <si>
    <t>CONTRATOS DE GESTÃO</t>
  </si>
  <si>
    <t xml:space="preserve">CONTRATANTE:                                </t>
  </si>
  <si>
    <t>HOSPITAL DAS CLÍNICAS DA FACULDADE DE MEDICINA DA UNIVERSIDADE DE SÃO PAULO - HCFMUSP</t>
  </si>
  <si>
    <t xml:space="preserve">CONTRATADA:                                </t>
  </si>
  <si>
    <t>FUNDAÇÃO FACULDADE DE MEDICINA</t>
  </si>
  <si>
    <t xml:space="preserve">ENTIDADE GERENCIADA:                  </t>
  </si>
  <si>
    <t>INSTITUTO DO CÂNCER DO ESTADO DE SÃO PAULO - ICESP</t>
  </si>
  <si>
    <t xml:space="preserve">CNPJ:                                                 </t>
  </si>
  <si>
    <t>56.577.059/0006-06</t>
  </si>
  <si>
    <t xml:space="preserve">ENDEREÇO e CEP:                             </t>
  </si>
  <si>
    <t>AV. DR. ARNALDO, 251 - CEP 01246-000</t>
  </si>
  <si>
    <t xml:space="preserve">RESPONSÁVEL(IS) PELA ORGANIZAÇÃO SOCIAL: </t>
  </si>
  <si>
    <t>DR. ARNALDO HOSSEPIAN SALLES LIMA JUNIOR</t>
  </si>
  <si>
    <t>CPF:</t>
  </si>
  <si>
    <t>013.168.298-98</t>
  </si>
  <si>
    <t xml:space="preserve">OBJETO DO CONTRATO DE GESTÃO:   </t>
  </si>
  <si>
    <t>OPERACIONALIZAÇÃO DA GESTÃO E EXECUÇÃO DAS AÇÕES DE ENSINO E PESQUISA E DAS ATIVIDADES E SERVIÇOS DE SAÚDE NAS UNIDADES DO INSTITUTO DO CÂNCER DO ESTADO DE SÃO PAULO - "OCTÁVIO FRIAS DE OLIVEIRA" - ICESP DO HCFMUSP.</t>
  </si>
  <si>
    <t xml:space="preserve">EXERCÍCIO: </t>
  </si>
  <si>
    <t>ORIGEM DOS RECURSOS (1):</t>
  </si>
  <si>
    <t>ESTADUAL</t>
  </si>
  <si>
    <t>DOCUMENTO</t>
  </si>
  <si>
    <t>DATA</t>
  </si>
  <si>
    <t>VIGÊNCIA</t>
  </si>
  <si>
    <t>VALOR - R$</t>
  </si>
  <si>
    <t>Termo aditivo nº 05 ao Contrato de Gestão nº 01/2022</t>
  </si>
  <si>
    <t>Termo aditivo nº 06 ao Contrato de Gestão nº 01/2022</t>
  </si>
  <si>
    <t>Termo aditivo nº 07 ao Contrato de Gestão nº 01/2022</t>
  </si>
  <si>
    <t>Termo aditivo nº 09 ao Contrato de Gestão nº 01/2022</t>
  </si>
  <si>
    <t>DEMONSTRATIVO DOS RECURSOS DISPONÍVEIS NO EXERCÍCIO</t>
  </si>
  <si>
    <t>DATA PREVISTA PARA O REPASSE (2)</t>
  </si>
  <si>
    <t>VALORES PREVISTOS  (R$)</t>
  </si>
  <si>
    <t>DATA DO REPASSE</t>
  </si>
  <si>
    <t xml:space="preserve">NÚMERO DO DOCUMENTO DE CRÉDITO </t>
  </si>
  <si>
    <t>VALORES REPASSADOS  (R$)</t>
  </si>
  <si>
    <t>JANEIRO</t>
  </si>
  <si>
    <t>02/01/24 - 05/01/24 - 31/01/24</t>
  </si>
  <si>
    <t>2023OB43170   2024OB00011  2024OB03829</t>
  </si>
  <si>
    <t>FEVEREIRO</t>
  </si>
  <si>
    <t>06/02/24 - 23/02/24</t>
  </si>
  <si>
    <t xml:space="preserve"> 2024OB03835  2024OB03993</t>
  </si>
  <si>
    <t>MARÇO</t>
  </si>
  <si>
    <t>06/03/24 - 20/03/24</t>
  </si>
  <si>
    <t xml:space="preserve"> 2024OB04161  2024OB05426</t>
  </si>
  <si>
    <t>ABRIL</t>
  </si>
  <si>
    <t>05/04/24 - 18/04/24</t>
  </si>
  <si>
    <t xml:space="preserve"> 2024OB06537  2024OB08535</t>
  </si>
  <si>
    <t>MAIO</t>
  </si>
  <si>
    <t>07/05/24 - 20/05/24</t>
  </si>
  <si>
    <t xml:space="preserve"> 2024OB10629  2024OB11989</t>
  </si>
  <si>
    <t>JUNHO</t>
  </si>
  <si>
    <t>06/06/24 - 18/06/24</t>
  </si>
  <si>
    <t>2024OB13776      2024OB15624</t>
  </si>
  <si>
    <t>JULHO</t>
  </si>
  <si>
    <t>05/07/24 - 18/07/24</t>
  </si>
  <si>
    <t>2024OB17352   2024OB19383</t>
  </si>
  <si>
    <t>AGOSTO</t>
  </si>
  <si>
    <t>06/08/24 - 20/08/24</t>
  </si>
  <si>
    <t>2024OB21439 2024OB23464</t>
  </si>
  <si>
    <t>SETEMBRO</t>
  </si>
  <si>
    <t>06/09/24 - 18/09/24</t>
  </si>
  <si>
    <t>2024OB24729 2024OB27164</t>
  </si>
  <si>
    <t>OUTUBRO</t>
  </si>
  <si>
    <t>04/10/24 - 18/10/24</t>
  </si>
  <si>
    <t>2024OB28111 2024OB30341</t>
  </si>
  <si>
    <t>NOVEMBRO</t>
  </si>
  <si>
    <t>07/11/24 - 19/11/24</t>
  </si>
  <si>
    <t>2024OB31991 2024OB33192</t>
  </si>
  <si>
    <t>DEZEMBRO</t>
  </si>
  <si>
    <t>06/12/24 - 20/12/24</t>
  </si>
  <si>
    <t>2024OB34098 2024OB35178</t>
  </si>
  <si>
    <t>(A) SALDO DO EXERCÍCIO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</si>
  <si>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</si>
  <si>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</si>
  <si>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</si>
  <si>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</si>
  <si>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ORGANIZAÇÃO SOCIAL</t>
  </si>
  <si>
    <t>(G) TOTAL DE RECURSOS DISPONÍVEIS NO EXERCÍCIO (E + 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</si>
  <si>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</si>
  <si>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</si>
  <si>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</si>
  <si>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O(s) signatário(s), na qualidade de representante(s) da Fundação Faculdade de Medicina vem indicar, na forma abaixo detalhada, as despesas incorridas e pagas no exercício 2024 bem como as despesas a pagar no exercício seguinte.</t>
  </si>
  <si>
    <t>DEMONSTRATIVO DAS DESPESAS INCORRIDAS NO EXERCÍCIO</t>
  </si>
  <si>
    <t>ORIGEM DOS RECURSOS (4): ESTADUAL</t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</si>
  <si>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</si>
  <si>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</si>
  <si>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</si>
  <si>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</si>
  <si>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(J= H + I)</t>
  </si>
  <si>
    <t>DESPESAS CONTABILIZADAS NESTE EXERCÍCIO A PAGAR EM EXERCÍCIOS SEGUINTES (R$)</t>
  </si>
  <si>
    <t>Recursos humanos (5)</t>
  </si>
  <si>
    <t>Recusos humanos (6)</t>
  </si>
  <si>
    <t>Medicamentos</t>
  </si>
  <si>
    <t>Material médico e hospitalar (*)</t>
  </si>
  <si>
    <t xml:space="preserve">Gêneros alimentícios 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</si>
  <si>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</si>
  <si>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</si>
  <si>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</si>
  <si>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</si>
  <si>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</si>
  <si>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 públicas (7)</t>
  </si>
  <si>
    <t>Combustível</t>
  </si>
  <si>
    <t>Bens e materiais permanentes</t>
  </si>
  <si>
    <t>Obras</t>
  </si>
  <si>
    <t>Despesas financeiras e bancárias</t>
  </si>
  <si>
    <t xml:space="preserve">Outras despesas </t>
  </si>
  <si>
    <t>TOTAL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</si>
  <si>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</si>
  <si>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</si>
  <si>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</si>
  <si>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</si>
  <si>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</si>
  <si>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DESPEAS CONTABILIZADAS NESTE EXERCÍCIO E PAGAS NESTE EXERCÍCIO for decorrente de descontos obtidos ou pagamento de multa por atraso, o resultado não deve aparecer na coluna DESPESAS CONTABILIZADAS NESTE EXERCÍCIO A PAGAR EM EXERCÍCIO SEGUINTES, uma vez que tais descontos ou multas são contabilizados em contas de receita ou despesa. Assim sendo deverá se indicado como nota de rodapé os valores e as respectivas contas de receitas e despesas.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</si>
  <si>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</si>
  <si>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</si>
  <si>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</si>
  <si>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</si>
  <si>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RECURSOS PÚBLICOS NÃO APLICADO [E - (J - F)]</t>
  </si>
  <si>
    <t>(L) VALOR DEVOLVIDO AO ÓRGÃO PÚBLICO</t>
  </si>
  <si>
    <t>(M) VALOR AUTORIZADO PARA APLICAÇÃO NO EXERCÍCIO SEGUINTE (K - 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</si>
  <si>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contratante.</t>
  </si>
  <si>
    <t>São Paulo, 18 de março de 2025</t>
  </si>
  <si>
    <t>Amaro Angrisano</t>
  </si>
  <si>
    <t>Diretor Financeiro</t>
  </si>
  <si>
    <t>Assinatura: 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</si>
</sst>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 &quot;#,##0.00"/>
    <numFmt numFmtId="165" formatCode="_(* #,##0.00_);_(* \(#,##0.00\);_(* &quot;-&quot;??_);_(@_)"/>
    <numFmt numFmtId="166" formatCode="dd/mm/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ptos Narrow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5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/>
    </xf>
    <xf numFmtId="0" fontId="3" fillId="0" borderId="0" xfId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3" fontId="3" fillId="0" borderId="4" xfId="3" applyNumberFormat="1" applyFont="1" applyBorder="1" applyAlignment="1">
      <alignment vertical="center" wrapText="1"/>
    </xf>
    <xf numFmtId="43" fontId="4" fillId="0" borderId="4" xfId="3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top" wrapText="1"/>
    </xf>
    <xf numFmtId="0" fontId="4" fillId="0" borderId="0" xfId="4" applyFont="1" applyAlignment="1">
      <alignment vertical="top"/>
    </xf>
    <xf numFmtId="0" fontId="6" fillId="0" borderId="0" xfId="0" applyFont="1"/>
    <xf numFmtId="0" fontId="7" fillId="0" borderId="0" xfId="0" applyFont="1"/>
    <xf numFmtId="4" fontId="0" fillId="0" borderId="0" xfId="0" applyNumberFormat="1"/>
    <xf numFmtId="0" fontId="4" fillId="0" borderId="0" xfId="4" applyFont="1"/>
  </cellXfs>
  <cellStyles count="5">
    <cellStyle name="Normal" xfId="0" builtinId="0"/>
    <cellStyle name="Normal 2 4 3" xfId="4" xr:uid="{61D8F001-7EE9-4C15-B416-52DE2C24BFF3}"/>
    <cellStyle name="Normal 2 5 2" xfId="3" xr:uid="{D03DC37A-0549-447A-A895-4E8163FA3869}"/>
    <cellStyle name="Normal 3 17" xfId="1" xr:uid="{A4E3D109-6CF1-436C-8489-32FBF576389C}"/>
    <cellStyle name="Vírgula 6" xfId="2" xr:uid="{1811917D-FD30-4374-95AF-D89EC9910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2024\Presta&#231;&#227;o%20de%20Contas%20Anual%20-%20Exerc&#237;cio%202024%20-%20CG%2088.710\1%20-%20ICESP%20-%20Presta&#231;&#227;o%20de%20Contas%20Anual%20-%202024%20At&#233;%20Dezembro24.xlsx" TargetMode="External"/><Relationship Id="rId1" Type="http://schemas.openxmlformats.org/officeDocument/2006/relationships/externalLinkPath" Target="/Controladoria/Projetos%20Controladoria/Subven&#231;&#245;es/HC-ICESP/2024/Presta&#231;&#227;o%20de%20Contas%20Anual%20-%20Exerc&#237;cio%202024%20-%20CG%2088.710/1%20-%20ICESP%20-%20Presta&#231;&#227;o%20de%20Contas%20Anual%20-%202024%20At&#233;%20Dezembro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Contrato Original"/>
      <sheetName val="Impostos"/>
      <sheetName val="Composição Contrato PC"/>
      <sheetName val="Anexo 6"/>
      <sheetName val="Conciliação Bancária ICESP"/>
      <sheetName val="Quadro resumo"/>
      <sheetName val="Base Link"/>
      <sheetName val="Base link complementar"/>
      <sheetName val="DHARMA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7630-06AF-432C-A691-4D79BCC43EA2}">
  <sheetPr>
    <tabColor rgb="FF00B0F0"/>
  </sheetPr>
  <dimension ref="A1:F130"/>
  <sheetViews>
    <sheetView showGridLines="0" tabSelected="1" workbookViewId="0">
      <selection activeCell="M72" sqref="M72"/>
    </sheetView>
  </sheetViews>
  <sheetFormatPr defaultColWidth="9.140625" defaultRowHeight="11.25" x14ac:dyDescent="0.2"/>
  <cols>
    <col min="1" max="1" width="24.7109375" style="2" customWidth="1"/>
    <col min="2" max="2" width="16" style="2" customWidth="1"/>
    <col min="3" max="3" width="14.85546875" style="2" customWidth="1"/>
    <col min="4" max="4" width="15.42578125" style="2" customWidth="1"/>
    <col min="5" max="5" width="17" style="2" customWidth="1"/>
    <col min="6" max="6" width="20" style="2" customWidth="1"/>
    <col min="7" max="16384" width="9.140625" style="2"/>
  </cols>
  <sheetData>
    <row r="1" spans="1:6" ht="11.25" customHeight="1" x14ac:dyDescent="0.2">
      <c r="A1" s="1" t="s">
        <v>0</v>
      </c>
      <c r="B1" s="1"/>
      <c r="C1" s="1"/>
      <c r="D1" s="1"/>
      <c r="E1" s="1"/>
      <c r="F1" s="1"/>
    </row>
    <row r="2" spans="1:6" ht="11.25" customHeight="1" x14ac:dyDescent="0.2">
      <c r="A2" s="1" t="s">
        <v>1</v>
      </c>
      <c r="B2" s="1"/>
      <c r="C2" s="1"/>
      <c r="D2" s="1"/>
      <c r="E2" s="1"/>
      <c r="F2" s="1"/>
    </row>
    <row r="3" spans="1:6" ht="11.25" customHeight="1" x14ac:dyDescent="0.2">
      <c r="A3" s="1" t="s">
        <v>2</v>
      </c>
      <c r="B3" s="1"/>
      <c r="C3" s="1"/>
      <c r="D3" s="1"/>
      <c r="E3" s="1"/>
      <c r="F3" s="1"/>
    </row>
    <row r="4" spans="1:6" x14ac:dyDescent="0.2">
      <c r="A4" s="1" t="s">
        <v>3</v>
      </c>
      <c r="B4" s="1"/>
      <c r="C4" s="1"/>
      <c r="D4" s="1"/>
      <c r="E4" s="1"/>
      <c r="F4" s="1"/>
    </row>
    <row r="5" spans="1:6" x14ac:dyDescent="0.2">
      <c r="A5" s="3"/>
    </row>
    <row r="6" spans="1:6" ht="26.25" customHeight="1" x14ac:dyDescent="0.2">
      <c r="A6" s="4" t="s">
        <v>4</v>
      </c>
      <c r="B6" s="4"/>
      <c r="C6" s="5" t="s">
        <v>5</v>
      </c>
      <c r="D6" s="5"/>
      <c r="E6" s="5"/>
      <c r="F6" s="5"/>
    </row>
    <row r="7" spans="1:6" ht="15" customHeight="1" x14ac:dyDescent="0.2">
      <c r="A7" s="4" t="s">
        <v>6</v>
      </c>
      <c r="B7" s="4"/>
      <c r="C7" s="6" t="s">
        <v>7</v>
      </c>
      <c r="D7" s="6"/>
      <c r="E7" s="6"/>
      <c r="F7" s="6"/>
    </row>
    <row r="8" spans="1:6" ht="15" customHeight="1" x14ac:dyDescent="0.2">
      <c r="A8" s="4" t="s">
        <v>8</v>
      </c>
      <c r="B8" s="4"/>
      <c r="C8" s="6" t="s">
        <v>9</v>
      </c>
      <c r="D8" s="6"/>
      <c r="E8" s="6"/>
      <c r="F8" s="6"/>
    </row>
    <row r="9" spans="1:6" ht="15" customHeight="1" x14ac:dyDescent="0.2">
      <c r="A9" s="4" t="s">
        <v>10</v>
      </c>
      <c r="B9" s="4"/>
      <c r="C9" s="6" t="s">
        <v>11</v>
      </c>
      <c r="D9" s="6"/>
      <c r="E9" s="6"/>
      <c r="F9" s="6"/>
    </row>
    <row r="10" spans="1:6" ht="15" customHeight="1" x14ac:dyDescent="0.2">
      <c r="A10" s="4" t="s">
        <v>12</v>
      </c>
      <c r="B10" s="4"/>
      <c r="C10" s="6" t="s">
        <v>13</v>
      </c>
      <c r="D10" s="6"/>
      <c r="E10" s="6"/>
      <c r="F10" s="6"/>
    </row>
    <row r="11" spans="1:6" ht="15" customHeight="1" x14ac:dyDescent="0.2">
      <c r="A11" s="4" t="s">
        <v>14</v>
      </c>
      <c r="B11" s="4"/>
      <c r="C11" s="7" t="s">
        <v>15</v>
      </c>
      <c r="D11" s="7"/>
      <c r="E11" s="7"/>
      <c r="F11" s="7"/>
    </row>
    <row r="12" spans="1:6" ht="15" customHeight="1" x14ac:dyDescent="0.2">
      <c r="A12" s="4" t="s">
        <v>16</v>
      </c>
      <c r="B12" s="4"/>
      <c r="C12" s="7" t="s">
        <v>17</v>
      </c>
      <c r="D12" s="7"/>
      <c r="E12" s="7"/>
      <c r="F12" s="7"/>
    </row>
    <row r="13" spans="1:6" ht="40.5" customHeight="1" x14ac:dyDescent="0.2">
      <c r="A13" s="4" t="s">
        <v>18</v>
      </c>
      <c r="B13" s="4"/>
      <c r="C13" s="5" t="s">
        <v>19</v>
      </c>
      <c r="D13" s="5"/>
      <c r="E13" s="5"/>
      <c r="F13" s="5"/>
    </row>
    <row r="14" spans="1:6" ht="15" customHeight="1" x14ac:dyDescent="0.2">
      <c r="A14" s="8" t="s">
        <v>20</v>
      </c>
      <c r="B14" s="8"/>
      <c r="C14" s="9">
        <v>2024</v>
      </c>
      <c r="D14" s="9"/>
      <c r="E14" s="9"/>
    </row>
    <row r="15" spans="1:6" ht="15" customHeight="1" x14ac:dyDescent="0.2">
      <c r="A15" s="8" t="s">
        <v>21</v>
      </c>
      <c r="B15" s="8"/>
      <c r="C15" s="9" t="s">
        <v>22</v>
      </c>
      <c r="D15" s="9"/>
      <c r="E15" s="9"/>
    </row>
    <row r="16" spans="1:6" x14ac:dyDescent="0.2">
      <c r="A16" s="10"/>
    </row>
    <row r="17" spans="1:6" ht="16.5" customHeight="1" x14ac:dyDescent="0.2">
      <c r="A17" s="11" t="s">
        <v>23</v>
      </c>
      <c r="B17" s="12"/>
      <c r="C17" s="13"/>
      <c r="D17" s="14" t="s">
        <v>24</v>
      </c>
      <c r="E17" s="14" t="s">
        <v>25</v>
      </c>
      <c r="F17" s="14" t="s">
        <v>26</v>
      </c>
    </row>
    <row r="18" spans="1:6" ht="15.75" customHeight="1" x14ac:dyDescent="0.2">
      <c r="A18" s="15" t="s">
        <v>27</v>
      </c>
      <c r="B18" s="16"/>
      <c r="C18" s="17"/>
      <c r="D18" s="18">
        <v>45009</v>
      </c>
      <c r="E18" s="18">
        <v>46416</v>
      </c>
      <c r="F18" s="19">
        <v>698031825</v>
      </c>
    </row>
    <row r="19" spans="1:6" ht="15.75" customHeight="1" x14ac:dyDescent="0.2">
      <c r="A19" s="15" t="s">
        <v>28</v>
      </c>
      <c r="B19" s="16"/>
      <c r="C19" s="17"/>
      <c r="D19" s="18">
        <v>45079</v>
      </c>
      <c r="E19" s="18">
        <v>46416</v>
      </c>
      <c r="F19" s="19">
        <v>3698400</v>
      </c>
    </row>
    <row r="20" spans="1:6" ht="15.75" customHeight="1" x14ac:dyDescent="0.2">
      <c r="A20" s="15" t="s">
        <v>29</v>
      </c>
      <c r="B20" s="16"/>
      <c r="C20" s="17"/>
      <c r="D20" s="20">
        <v>45243</v>
      </c>
      <c r="E20" s="18">
        <v>46416</v>
      </c>
      <c r="F20" s="19">
        <v>700000</v>
      </c>
    </row>
    <row r="21" spans="1:6" ht="15.75" customHeight="1" x14ac:dyDescent="0.2">
      <c r="A21" s="15" t="s">
        <v>30</v>
      </c>
      <c r="B21" s="16"/>
      <c r="C21" s="17"/>
      <c r="D21" s="20">
        <v>45356</v>
      </c>
      <c r="E21" s="18">
        <v>46416</v>
      </c>
      <c r="F21" s="19">
        <v>729515208</v>
      </c>
    </row>
    <row r="22" spans="1:6" x14ac:dyDescent="0.2">
      <c r="A22" s="9"/>
      <c r="B22" s="21"/>
      <c r="C22" s="21"/>
      <c r="D22" s="22"/>
      <c r="E22" s="22"/>
    </row>
    <row r="23" spans="1:6" x14ac:dyDescent="0.2">
      <c r="A23" s="23" t="s">
        <v>31</v>
      </c>
      <c r="B23" s="23"/>
      <c r="C23" s="23"/>
      <c r="D23" s="23"/>
      <c r="E23" s="23"/>
      <c r="F23" s="23"/>
    </row>
    <row r="24" spans="1:6" ht="11.25" customHeight="1" x14ac:dyDescent="0.2">
      <c r="A24" s="24" t="s">
        <v>32</v>
      </c>
      <c r="B24" s="25"/>
      <c r="C24" s="23" t="s">
        <v>33</v>
      </c>
      <c r="D24" s="26" t="s">
        <v>34</v>
      </c>
      <c r="E24" s="26" t="s">
        <v>35</v>
      </c>
      <c r="F24" s="26" t="s">
        <v>36</v>
      </c>
    </row>
    <row r="25" spans="1:6" ht="23.25" customHeight="1" x14ac:dyDescent="0.2">
      <c r="A25" s="27"/>
      <c r="B25" s="28"/>
      <c r="C25" s="23"/>
      <c r="D25" s="29"/>
      <c r="E25" s="29"/>
      <c r="F25" s="29"/>
    </row>
    <row r="26" spans="1:6" ht="33.75" x14ac:dyDescent="0.2">
      <c r="A26" s="30" t="s">
        <v>37</v>
      </c>
      <c r="B26" s="31"/>
      <c r="C26" s="32">
        <v>98189298</v>
      </c>
      <c r="D26" s="18" t="s">
        <v>38</v>
      </c>
      <c r="E26" s="32" t="s">
        <v>39</v>
      </c>
      <c r="F26" s="33">
        <f>791465.8+35000000+40500000</f>
        <v>76291465.799999997</v>
      </c>
    </row>
    <row r="27" spans="1:6" ht="24" customHeight="1" x14ac:dyDescent="0.2">
      <c r="A27" s="30" t="s">
        <v>40</v>
      </c>
      <c r="B27" s="31"/>
      <c r="C27" s="32">
        <v>60792934</v>
      </c>
      <c r="D27" s="20" t="s">
        <v>41</v>
      </c>
      <c r="E27" s="32" t="s">
        <v>42</v>
      </c>
      <c r="F27" s="33">
        <f t="shared" ref="F27:F37" si="0">35000000+25792934</f>
        <v>60792934</v>
      </c>
    </row>
    <row r="28" spans="1:6" ht="24" customHeight="1" x14ac:dyDescent="0.2">
      <c r="A28" s="30" t="s">
        <v>43</v>
      </c>
      <c r="B28" s="31"/>
      <c r="C28" s="32">
        <v>60792934</v>
      </c>
      <c r="D28" s="20" t="s">
        <v>44</v>
      </c>
      <c r="E28" s="32" t="s">
        <v>45</v>
      </c>
      <c r="F28" s="33">
        <f t="shared" si="0"/>
        <v>60792934</v>
      </c>
    </row>
    <row r="29" spans="1:6" ht="24" customHeight="1" x14ac:dyDescent="0.2">
      <c r="A29" s="30" t="s">
        <v>46</v>
      </c>
      <c r="B29" s="31"/>
      <c r="C29" s="32">
        <v>60792934</v>
      </c>
      <c r="D29" s="20" t="s">
        <v>47</v>
      </c>
      <c r="E29" s="32" t="s">
        <v>48</v>
      </c>
      <c r="F29" s="33">
        <f t="shared" si="0"/>
        <v>60792934</v>
      </c>
    </row>
    <row r="30" spans="1:6" ht="24" customHeight="1" x14ac:dyDescent="0.2">
      <c r="A30" s="30" t="s">
        <v>49</v>
      </c>
      <c r="B30" s="31"/>
      <c r="C30" s="32">
        <v>60792934</v>
      </c>
      <c r="D30" s="20" t="s">
        <v>50</v>
      </c>
      <c r="E30" s="32" t="s">
        <v>51</v>
      </c>
      <c r="F30" s="33">
        <f t="shared" si="0"/>
        <v>60792934</v>
      </c>
    </row>
    <row r="31" spans="1:6" ht="24" customHeight="1" x14ac:dyDescent="0.2">
      <c r="A31" s="30" t="s">
        <v>52</v>
      </c>
      <c r="B31" s="31"/>
      <c r="C31" s="32">
        <v>60792934</v>
      </c>
      <c r="D31" s="20" t="s">
        <v>53</v>
      </c>
      <c r="E31" s="32" t="s">
        <v>54</v>
      </c>
      <c r="F31" s="33">
        <f t="shared" si="0"/>
        <v>60792934</v>
      </c>
    </row>
    <row r="32" spans="1:6" ht="22.5" x14ac:dyDescent="0.2">
      <c r="A32" s="30" t="s">
        <v>55</v>
      </c>
      <c r="B32" s="31"/>
      <c r="C32" s="32">
        <v>60792934</v>
      </c>
      <c r="D32" s="20" t="s">
        <v>56</v>
      </c>
      <c r="E32" s="32" t="s">
        <v>57</v>
      </c>
      <c r="F32" s="33">
        <f t="shared" si="0"/>
        <v>60792934</v>
      </c>
    </row>
    <row r="33" spans="1:6" ht="24" customHeight="1" x14ac:dyDescent="0.2">
      <c r="A33" s="30" t="s">
        <v>58</v>
      </c>
      <c r="B33" s="31"/>
      <c r="C33" s="32">
        <v>60792934</v>
      </c>
      <c r="D33" s="20" t="s">
        <v>59</v>
      </c>
      <c r="E33" s="32" t="s">
        <v>60</v>
      </c>
      <c r="F33" s="33">
        <f t="shared" si="0"/>
        <v>60792934</v>
      </c>
    </row>
    <row r="34" spans="1:6" ht="24" customHeight="1" x14ac:dyDescent="0.2">
      <c r="A34" s="30" t="s">
        <v>61</v>
      </c>
      <c r="B34" s="31"/>
      <c r="C34" s="32">
        <v>60792934</v>
      </c>
      <c r="D34" s="20" t="s">
        <v>62</v>
      </c>
      <c r="E34" s="32" t="s">
        <v>63</v>
      </c>
      <c r="F34" s="33">
        <f t="shared" si="0"/>
        <v>60792934</v>
      </c>
    </row>
    <row r="35" spans="1:6" ht="24" customHeight="1" x14ac:dyDescent="0.2">
      <c r="A35" s="30" t="s">
        <v>64</v>
      </c>
      <c r="B35" s="31"/>
      <c r="C35" s="32">
        <v>60792934</v>
      </c>
      <c r="D35" s="20" t="s">
        <v>65</v>
      </c>
      <c r="E35" s="32" t="s">
        <v>66</v>
      </c>
      <c r="F35" s="33">
        <f t="shared" si="0"/>
        <v>60792934</v>
      </c>
    </row>
    <row r="36" spans="1:6" ht="24" customHeight="1" x14ac:dyDescent="0.2">
      <c r="A36" s="30" t="s">
        <v>67</v>
      </c>
      <c r="B36" s="31"/>
      <c r="C36" s="32">
        <v>60792934</v>
      </c>
      <c r="D36" s="20" t="s">
        <v>68</v>
      </c>
      <c r="E36" s="32" t="s">
        <v>69</v>
      </c>
      <c r="F36" s="33">
        <f t="shared" si="0"/>
        <v>60792934</v>
      </c>
    </row>
    <row r="37" spans="1:6" ht="22.5" x14ac:dyDescent="0.2">
      <c r="A37" s="30" t="s">
        <v>70</v>
      </c>
      <c r="B37" s="31"/>
      <c r="C37" s="32">
        <v>60792934</v>
      </c>
      <c r="D37" s="20" t="s">
        <v>71</v>
      </c>
      <c r="E37" s="32" t="s">
        <v>72</v>
      </c>
      <c r="F37" s="33">
        <f t="shared" si="0"/>
        <v>60792934</v>
      </c>
    </row>
    <row r="38" spans="1:6" ht="15" customHeight="1" x14ac:dyDescent="0.2">
      <c r="A38" s="34" t="s">
        <v>73</v>
      </c>
      <c r="B38" s="35"/>
      <c r="C38" s="35"/>
      <c r="D38" s="36"/>
      <c r="E38" s="36"/>
      <c r="F38" s="33">
        <v>9358794.1999999993</v>
      </c>
    </row>
    <row r="39" spans="1:6" ht="15" customHeight="1" x14ac:dyDescent="0.2">
      <c r="A39" s="34" t="s">
        <v>74</v>
      </c>
      <c r="B39" s="35"/>
      <c r="C39" s="35"/>
      <c r="D39" s="36"/>
      <c r="E39" s="36"/>
      <c r="F39" s="33">
        <f>SUM(F26:F37)</f>
        <v>745013739.79999995</v>
      </c>
    </row>
    <row r="40" spans="1:6" ht="15" customHeight="1" x14ac:dyDescent="0.2">
      <c r="A40" s="34" t="s">
        <v>75</v>
      </c>
      <c r="B40" s="35"/>
      <c r="C40" s="35"/>
      <c r="D40" s="36"/>
      <c r="E40" s="36"/>
      <c r="F40" s="33">
        <v>3542728.65</v>
      </c>
    </row>
    <row r="41" spans="1:6" ht="15" customHeight="1" x14ac:dyDescent="0.2">
      <c r="A41" s="34" t="s">
        <v>76</v>
      </c>
      <c r="B41" s="35"/>
      <c r="C41" s="35"/>
      <c r="D41" s="36"/>
      <c r="E41" s="36"/>
      <c r="F41" s="19">
        <v>0</v>
      </c>
    </row>
    <row r="42" spans="1:6" ht="15" customHeight="1" x14ac:dyDescent="0.2">
      <c r="A42" s="34" t="s">
        <v>77</v>
      </c>
      <c r="B42" s="35"/>
      <c r="C42" s="35"/>
      <c r="D42" s="36"/>
      <c r="E42" s="36"/>
      <c r="F42" s="33">
        <f>F38+F39+F40+F41</f>
        <v>757915262.64999998</v>
      </c>
    </row>
    <row r="43" spans="1:6" ht="15" customHeight="1" x14ac:dyDescent="0.2">
      <c r="A43" s="34" t="s">
        <v>78</v>
      </c>
      <c r="B43" s="35"/>
      <c r="C43" s="35"/>
      <c r="D43" s="36"/>
      <c r="E43" s="36"/>
      <c r="F43" s="33">
        <v>0</v>
      </c>
    </row>
    <row r="44" spans="1:6" ht="15" customHeight="1" x14ac:dyDescent="0.2">
      <c r="A44" s="34" t="s">
        <v>79</v>
      </c>
      <c r="B44" s="35"/>
      <c r="C44" s="35"/>
      <c r="D44" s="36"/>
      <c r="E44" s="36"/>
      <c r="F44" s="33">
        <f>F42+F43</f>
        <v>757915262.64999998</v>
      </c>
    </row>
    <row r="45" spans="1:6" ht="12" customHeight="1" x14ac:dyDescent="0.2">
      <c r="A45" s="37" t="s">
        <v>80</v>
      </c>
      <c r="B45" s="37"/>
      <c r="C45" s="38"/>
      <c r="D45" s="38"/>
      <c r="E45" s="38"/>
      <c r="F45" s="9"/>
    </row>
    <row r="46" spans="1:6" ht="12" customHeight="1" x14ac:dyDescent="0.2">
      <c r="A46" s="39" t="s">
        <v>81</v>
      </c>
      <c r="B46" s="39"/>
      <c r="C46" s="39"/>
      <c r="D46" s="39"/>
      <c r="E46" s="39"/>
      <c r="F46" s="39"/>
    </row>
    <row r="47" spans="1:6" ht="12" customHeight="1" x14ac:dyDescent="0.2">
      <c r="A47" s="39" t="s">
        <v>82</v>
      </c>
      <c r="B47" s="39"/>
      <c r="C47" s="39"/>
      <c r="D47" s="39"/>
      <c r="E47" s="39"/>
      <c r="F47" s="39"/>
    </row>
    <row r="48" spans="1:6" ht="12.75" customHeight="1" x14ac:dyDescent="0.2">
      <c r="A48" s="40"/>
      <c r="B48" s="40"/>
      <c r="C48" s="38"/>
      <c r="D48" s="38"/>
      <c r="E48" s="38"/>
      <c r="F48" s="9"/>
    </row>
    <row r="49" spans="1:6" ht="12.75" customHeight="1" x14ac:dyDescent="0.2">
      <c r="A49" s="40"/>
      <c r="B49" s="40"/>
      <c r="C49" s="38"/>
      <c r="D49" s="38"/>
      <c r="E49" s="38"/>
      <c r="F49" s="9"/>
    </row>
    <row r="50" spans="1:6" ht="12.75" customHeight="1" x14ac:dyDescent="0.2">
      <c r="A50" s="40"/>
      <c r="B50" s="40"/>
      <c r="C50" s="38"/>
      <c r="D50" s="38"/>
      <c r="E50" s="38"/>
      <c r="F50" s="9"/>
    </row>
    <row r="51" spans="1:6" ht="12.75" customHeight="1" x14ac:dyDescent="0.2">
      <c r="A51" s="40"/>
      <c r="B51" s="40"/>
      <c r="C51" s="38"/>
      <c r="D51" s="38"/>
      <c r="E51" s="38"/>
      <c r="F51" s="9"/>
    </row>
    <row r="52" spans="1:6" ht="12.75" customHeight="1" x14ac:dyDescent="0.2">
      <c r="A52" s="40"/>
      <c r="B52" s="40"/>
      <c r="C52" s="38"/>
      <c r="D52" s="38"/>
      <c r="E52" s="38"/>
      <c r="F52" s="9"/>
    </row>
    <row r="53" spans="1:6" ht="12.75" customHeight="1" x14ac:dyDescent="0.2">
      <c r="A53" s="40"/>
      <c r="B53" s="40"/>
      <c r="C53" s="38"/>
      <c r="D53" s="38"/>
      <c r="E53" s="38"/>
      <c r="F53" s="9"/>
    </row>
    <row r="54" spans="1:6" ht="12.75" customHeight="1" x14ac:dyDescent="0.2">
      <c r="A54" s="40"/>
      <c r="B54" s="40"/>
      <c r="C54" s="38"/>
      <c r="D54" s="38"/>
      <c r="E54" s="38"/>
      <c r="F54" s="9"/>
    </row>
    <row r="55" spans="1:6" ht="12.75" customHeight="1" x14ac:dyDescent="0.2">
      <c r="A55" s="40"/>
      <c r="B55" s="40"/>
      <c r="C55" s="41"/>
      <c r="D55" s="38"/>
      <c r="E55" s="38"/>
      <c r="F55" s="9"/>
    </row>
    <row r="56" spans="1:6" ht="12.75" customHeight="1" x14ac:dyDescent="0.2">
      <c r="A56" s="40"/>
      <c r="B56" s="40"/>
      <c r="C56" s="41"/>
      <c r="D56" s="38"/>
      <c r="E56" s="38"/>
      <c r="F56" s="9"/>
    </row>
    <row r="57" spans="1:6" ht="21.75" customHeight="1" x14ac:dyDescent="0.2">
      <c r="A57" s="42" t="s">
        <v>83</v>
      </c>
      <c r="B57" s="43"/>
      <c r="C57" s="43"/>
      <c r="D57" s="43"/>
      <c r="E57" s="43"/>
      <c r="F57" s="43"/>
    </row>
    <row r="58" spans="1:6" x14ac:dyDescent="0.2">
      <c r="A58" s="10"/>
    </row>
    <row r="59" spans="1:6" x14ac:dyDescent="0.2">
      <c r="A59" s="10"/>
    </row>
    <row r="60" spans="1:6" ht="15" customHeight="1" x14ac:dyDescent="0.2">
      <c r="A60" s="44"/>
      <c r="B60" s="44"/>
      <c r="C60" s="44"/>
      <c r="D60" s="44"/>
      <c r="E60" s="44"/>
      <c r="F60" s="44"/>
    </row>
    <row r="61" spans="1:6" ht="21" customHeight="1" x14ac:dyDescent="0.2">
      <c r="A61" s="23" t="s">
        <v>84</v>
      </c>
      <c r="B61" s="23"/>
      <c r="C61" s="23"/>
      <c r="D61" s="23"/>
      <c r="E61" s="23"/>
      <c r="F61" s="23"/>
    </row>
    <row r="62" spans="1:6" ht="21" customHeight="1" x14ac:dyDescent="0.2">
      <c r="A62" s="45" t="s">
        <v>85</v>
      </c>
      <c r="B62" s="46"/>
      <c r="C62" s="46"/>
      <c r="D62" s="46"/>
      <c r="E62" s="46"/>
      <c r="F62" s="47"/>
    </row>
    <row r="63" spans="1:6" ht="15" customHeight="1" x14ac:dyDescent="0.2">
      <c r="A63" s="48" t="s">
        <v>86</v>
      </c>
      <c r="B63" s="48" t="s">
        <v>87</v>
      </c>
      <c r="C63" s="49" t="s">
        <v>88</v>
      </c>
      <c r="D63" s="48" t="s">
        <v>89</v>
      </c>
      <c r="E63" s="48" t="s">
        <v>90</v>
      </c>
      <c r="F63" s="48" t="s">
        <v>91</v>
      </c>
    </row>
    <row r="64" spans="1:6" ht="80.25" customHeight="1" x14ac:dyDescent="0.2">
      <c r="A64" s="50"/>
      <c r="B64" s="50"/>
      <c r="C64" s="51"/>
      <c r="D64" s="52"/>
      <c r="E64" s="50"/>
      <c r="F64" s="52"/>
    </row>
    <row r="65" spans="1:6" ht="18" customHeight="1" x14ac:dyDescent="0.2">
      <c r="A65" s="53" t="s">
        <v>92</v>
      </c>
      <c r="B65" s="54">
        <v>459281463.28999919</v>
      </c>
      <c r="C65" s="54">
        <v>75385003.680297956</v>
      </c>
      <c r="D65" s="54">
        <v>380837318.94999921</v>
      </c>
      <c r="E65" s="55">
        <v>456222322.63999897</v>
      </c>
      <c r="F65" s="54">
        <v>78444144.339999989</v>
      </c>
    </row>
    <row r="66" spans="1:6" ht="18" customHeight="1" x14ac:dyDescent="0.2">
      <c r="A66" s="53" t="s">
        <v>93</v>
      </c>
      <c r="B66" s="54">
        <v>952724.94000000006</v>
      </c>
      <c r="C66" s="54">
        <v>103372.83</v>
      </c>
      <c r="D66" s="54">
        <v>936771.92</v>
      </c>
      <c r="E66" s="55">
        <v>1040144.75</v>
      </c>
      <c r="F66" s="54">
        <v>15953.02</v>
      </c>
    </row>
    <row r="67" spans="1:6" ht="18" customHeight="1" x14ac:dyDescent="0.2">
      <c r="A67" s="53" t="s">
        <v>94</v>
      </c>
      <c r="B67" s="54">
        <v>73796752.159999803</v>
      </c>
      <c r="C67" s="54">
        <v>10001644.650000002</v>
      </c>
      <c r="D67" s="54">
        <v>63483285.549999803</v>
      </c>
      <c r="E67" s="55">
        <v>73484930.200000167</v>
      </c>
      <c r="F67" s="54">
        <v>10313466.609999999</v>
      </c>
    </row>
    <row r="68" spans="1:6" ht="18" customHeight="1" x14ac:dyDescent="0.2">
      <c r="A68" s="53" t="s">
        <v>95</v>
      </c>
      <c r="B68" s="54">
        <v>58707955.619999819</v>
      </c>
      <c r="C68" s="54">
        <v>6835154.790000001</v>
      </c>
      <c r="D68" s="54">
        <v>50433365.28999982</v>
      </c>
      <c r="E68" s="55">
        <v>57268520.069999985</v>
      </c>
      <c r="F68" s="54">
        <v>8274590.330000001</v>
      </c>
    </row>
    <row r="69" spans="1:6" ht="18" customHeight="1" x14ac:dyDescent="0.2">
      <c r="A69" s="53" t="s">
        <v>96</v>
      </c>
      <c r="B69" s="54">
        <v>223568.98</v>
      </c>
      <c r="C69" s="54">
        <v>28587.3</v>
      </c>
      <c r="D69" s="54">
        <v>204098.54</v>
      </c>
      <c r="E69" s="55">
        <v>232685.84</v>
      </c>
      <c r="F69" s="54">
        <v>19470.440000000002</v>
      </c>
    </row>
    <row r="70" spans="1:6" ht="18" customHeight="1" x14ac:dyDescent="0.2">
      <c r="A70" s="53" t="s">
        <v>97</v>
      </c>
      <c r="B70" s="54">
        <v>32053865.490000062</v>
      </c>
      <c r="C70" s="54">
        <v>2529353.9799999986</v>
      </c>
      <c r="D70" s="54">
        <v>28043195.590000063</v>
      </c>
      <c r="E70" s="55">
        <v>30572549.570000026</v>
      </c>
      <c r="F70" s="54">
        <v>4010669.9</v>
      </c>
    </row>
    <row r="71" spans="1:6" ht="18" customHeight="1" x14ac:dyDescent="0.2">
      <c r="A71" s="53" t="s">
        <v>98</v>
      </c>
      <c r="B71" s="54">
        <v>15304698.831999991</v>
      </c>
      <c r="C71" s="54">
        <v>1161565.05</v>
      </c>
      <c r="D71" s="54">
        <v>13929016.811999992</v>
      </c>
      <c r="E71" s="55">
        <v>15090581.861999992</v>
      </c>
      <c r="F71" s="54">
        <v>1375682.0200000003</v>
      </c>
    </row>
    <row r="72" spans="1:6" ht="18" customHeight="1" x14ac:dyDescent="0.2">
      <c r="A72" s="53" t="s">
        <v>99</v>
      </c>
      <c r="B72" s="54">
        <v>90258951.170000002</v>
      </c>
      <c r="C72" s="54">
        <v>8741450.4499999862</v>
      </c>
      <c r="D72" s="54">
        <v>76456449.74000001</v>
      </c>
      <c r="E72" s="55">
        <v>85197900.180000007</v>
      </c>
      <c r="F72" s="54">
        <v>13802501.429999996</v>
      </c>
    </row>
    <row r="73" spans="1:6" ht="18" customHeight="1" x14ac:dyDescent="0.2">
      <c r="A73" s="53" t="s">
        <v>100</v>
      </c>
      <c r="B73" s="54">
        <v>368043</v>
      </c>
      <c r="C73" s="54">
        <v>0</v>
      </c>
      <c r="D73" s="54">
        <v>339531</v>
      </c>
      <c r="E73" s="54">
        <v>339531</v>
      </c>
      <c r="F73" s="54">
        <v>28512</v>
      </c>
    </row>
    <row r="74" spans="1:6" ht="18" customHeight="1" x14ac:dyDescent="0.2">
      <c r="A74" s="53" t="s">
        <v>101</v>
      </c>
      <c r="B74" s="54">
        <v>11747862.719999995</v>
      </c>
      <c r="C74" s="54">
        <v>1520073.65</v>
      </c>
      <c r="D74" s="54">
        <v>10076206.339999994</v>
      </c>
      <c r="E74" s="54">
        <v>11596279.979999991</v>
      </c>
      <c r="F74" s="54">
        <v>1671656.3800000001</v>
      </c>
    </row>
    <row r="75" spans="1:6" ht="18" customHeight="1" x14ac:dyDescent="0.2">
      <c r="A75" s="53" t="s">
        <v>102</v>
      </c>
      <c r="B75" s="54">
        <v>4683186.2600000147</v>
      </c>
      <c r="C75" s="54">
        <v>338501.78999999992</v>
      </c>
      <c r="D75" s="54">
        <v>4644157.080000015</v>
      </c>
      <c r="E75" s="54">
        <v>4982658.8700000076</v>
      </c>
      <c r="F75" s="54">
        <v>39029.179999999993</v>
      </c>
    </row>
    <row r="76" spans="1:6" ht="18" customHeight="1" x14ac:dyDescent="0.2">
      <c r="A76" s="53" t="s">
        <v>103</v>
      </c>
      <c r="B76" s="54">
        <v>126303.29999999999</v>
      </c>
      <c r="C76" s="54">
        <v>0</v>
      </c>
      <c r="D76" s="54">
        <v>126303.29999999999</v>
      </c>
      <c r="E76" s="54">
        <v>126303.29999999999</v>
      </c>
      <c r="F76" s="54">
        <v>0</v>
      </c>
    </row>
    <row r="77" spans="1:6" ht="18" customHeight="1" x14ac:dyDescent="0.2">
      <c r="A77" s="53" t="s">
        <v>104</v>
      </c>
      <c r="B77" s="54">
        <v>2115478.7800000003</v>
      </c>
      <c r="C77" s="54">
        <v>95405.75</v>
      </c>
      <c r="D77" s="54">
        <v>2100743.7800000003</v>
      </c>
      <c r="E77" s="54">
        <v>2196149.52</v>
      </c>
      <c r="F77" s="54">
        <v>14735</v>
      </c>
    </row>
    <row r="78" spans="1:6" ht="18" customHeight="1" x14ac:dyDescent="0.2">
      <c r="A78" s="53" t="s">
        <v>105</v>
      </c>
      <c r="B78" s="54">
        <v>1975314.33</v>
      </c>
      <c r="C78" s="54">
        <v>1140446.8899999999</v>
      </c>
      <c r="D78" s="54">
        <v>1610354.33</v>
      </c>
      <c r="E78" s="54">
        <v>2750801.22</v>
      </c>
      <c r="F78" s="54">
        <v>364960</v>
      </c>
    </row>
    <row r="79" spans="1:6" ht="18" customHeight="1" x14ac:dyDescent="0.2">
      <c r="A79" s="56" t="s">
        <v>106</v>
      </c>
      <c r="B79" s="54">
        <v>0</v>
      </c>
      <c r="C79" s="54">
        <v>0</v>
      </c>
      <c r="D79" s="54">
        <v>0</v>
      </c>
      <c r="E79" s="54">
        <v>0</v>
      </c>
      <c r="F79" s="54">
        <v>0</v>
      </c>
    </row>
    <row r="80" spans="1:6" ht="18" customHeight="1" x14ac:dyDescent="0.2">
      <c r="A80" s="53" t="s">
        <v>107</v>
      </c>
      <c r="B80" s="54">
        <v>3207882.8899999997</v>
      </c>
      <c r="C80" s="54">
        <v>160673.08999999985</v>
      </c>
      <c r="D80" s="54">
        <v>742286.38999999943</v>
      </c>
      <c r="E80" s="54">
        <v>902959.47999999928</v>
      </c>
      <c r="F80" s="54">
        <v>2465596.5</v>
      </c>
    </row>
    <row r="81" spans="1:6" ht="18" customHeight="1" x14ac:dyDescent="0.2">
      <c r="A81" s="57" t="s">
        <v>108</v>
      </c>
      <c r="B81" s="58">
        <f>SUM(B65:B80)</f>
        <v>754804051.76199877</v>
      </c>
      <c r="C81" s="58">
        <f>SUM(C65:C80)</f>
        <v>108041233.90029797</v>
      </c>
      <c r="D81" s="58">
        <f>SUM(D65:D80)</f>
        <v>633963084.61199903</v>
      </c>
      <c r="E81" s="58">
        <f>SUM(E65:E80)</f>
        <v>742004318.48199928</v>
      </c>
      <c r="F81" s="58">
        <f>SUM(F65:F80)</f>
        <v>120840967.14999998</v>
      </c>
    </row>
    <row r="82" spans="1:6" ht="15" customHeight="1" x14ac:dyDescent="0.2">
      <c r="A82" s="59" t="s">
        <v>109</v>
      </c>
      <c r="B82" s="59"/>
      <c r="C82" s="59"/>
      <c r="D82" s="59"/>
      <c r="E82" s="59"/>
      <c r="F82" s="59"/>
    </row>
    <row r="83" spans="1:6" ht="15" customHeight="1" x14ac:dyDescent="0.2">
      <c r="A83" s="60" t="s">
        <v>110</v>
      </c>
      <c r="B83" s="60"/>
      <c r="C83" s="60"/>
      <c r="D83" s="60"/>
      <c r="E83" s="60"/>
      <c r="F83" s="60"/>
    </row>
    <row r="84" spans="1:6" ht="15" customHeight="1" x14ac:dyDescent="0.2">
      <c r="A84" s="60" t="s">
        <v>111</v>
      </c>
      <c r="B84" s="60"/>
      <c r="C84" s="60"/>
      <c r="D84" s="60"/>
      <c r="E84" s="60"/>
      <c r="F84" s="60"/>
    </row>
    <row r="85" spans="1:6" ht="15" customHeight="1" x14ac:dyDescent="0.2">
      <c r="A85" s="60" t="s">
        <v>112</v>
      </c>
      <c r="B85" s="60"/>
      <c r="C85" s="60"/>
      <c r="D85" s="60"/>
      <c r="E85" s="60"/>
      <c r="F85" s="60"/>
    </row>
    <row r="86" spans="1:6" ht="15" customHeight="1" x14ac:dyDescent="0.2">
      <c r="A86" s="61" t="s">
        <v>113</v>
      </c>
      <c r="B86" s="61"/>
      <c r="C86" s="61"/>
      <c r="D86" s="61"/>
      <c r="E86" s="61"/>
      <c r="F86" s="61"/>
    </row>
    <row r="87" spans="1:6" ht="15" customHeight="1" x14ac:dyDescent="0.2">
      <c r="A87" s="61"/>
      <c r="B87" s="61"/>
      <c r="C87" s="61"/>
      <c r="D87" s="61"/>
      <c r="E87" s="61"/>
      <c r="F87" s="61"/>
    </row>
    <row r="88" spans="1:6" ht="15" customHeight="1" x14ac:dyDescent="0.2">
      <c r="A88" s="62" t="s">
        <v>114</v>
      </c>
      <c r="B88" s="62"/>
      <c r="C88" s="62"/>
      <c r="D88" s="62"/>
      <c r="E88" s="62"/>
      <c r="F88" s="62"/>
    </row>
    <row r="89" spans="1:6" ht="15" customHeight="1" x14ac:dyDescent="0.2">
      <c r="A89" s="62"/>
      <c r="B89" s="62"/>
      <c r="C89" s="62"/>
      <c r="D89" s="62"/>
      <c r="E89" s="62"/>
      <c r="F89" s="62"/>
    </row>
    <row r="90" spans="1:6" ht="15" customHeight="1" x14ac:dyDescent="0.2">
      <c r="A90" s="62"/>
      <c r="B90" s="62"/>
      <c r="C90" s="62"/>
      <c r="D90" s="62"/>
      <c r="E90" s="62"/>
      <c r="F90" s="62"/>
    </row>
    <row r="91" spans="1:6" ht="15" customHeight="1" x14ac:dyDescent="0.2">
      <c r="A91" s="62"/>
      <c r="B91" s="62"/>
      <c r="C91" s="62"/>
      <c r="D91" s="62"/>
      <c r="E91" s="62"/>
      <c r="F91" s="62"/>
    </row>
    <row r="92" spans="1:6" ht="15" customHeight="1" x14ac:dyDescent="0.2">
      <c r="A92" s="63" t="s">
        <v>115</v>
      </c>
      <c r="B92" s="64"/>
      <c r="C92" s="65"/>
      <c r="D92" s="66"/>
      <c r="E92" s="66"/>
      <c r="F92" s="64"/>
    </row>
    <row r="93" spans="1:6" ht="15" customHeight="1" x14ac:dyDescent="0.2">
      <c r="A93" s="63"/>
      <c r="B93" s="64"/>
      <c r="C93" s="65"/>
      <c r="D93" s="66"/>
      <c r="E93" s="66"/>
      <c r="F93" s="64"/>
    </row>
    <row r="94" spans="1:6" ht="15" customHeight="1" x14ac:dyDescent="0.2">
      <c r="A94" s="63"/>
      <c r="B94" s="64"/>
      <c r="C94" s="65"/>
      <c r="D94" s="66"/>
      <c r="E94" s="66"/>
      <c r="F94" s="64"/>
    </row>
    <row r="95" spans="1:6" ht="15" customHeight="1" x14ac:dyDescent="0.2">
      <c r="A95" s="63"/>
      <c r="B95" s="64"/>
      <c r="C95" s="65"/>
      <c r="D95" s="66"/>
      <c r="E95" s="66"/>
      <c r="F95" s="64"/>
    </row>
    <row r="96" spans="1:6" ht="15" customHeight="1" x14ac:dyDescent="0.2">
      <c r="A96" s="63"/>
      <c r="B96" s="64"/>
      <c r="C96" s="65"/>
      <c r="D96" s="66"/>
      <c r="E96" s="66"/>
      <c r="F96" s="64"/>
    </row>
    <row r="97" spans="1:6" ht="15" customHeight="1" x14ac:dyDescent="0.2">
      <c r="A97" s="63"/>
      <c r="B97" s="64"/>
      <c r="C97" s="65"/>
      <c r="D97" s="66"/>
      <c r="E97" s="66"/>
      <c r="F97" s="64"/>
    </row>
    <row r="98" spans="1:6" ht="15" customHeight="1" x14ac:dyDescent="0.2">
      <c r="A98" s="63"/>
      <c r="B98" s="64"/>
      <c r="C98" s="65"/>
      <c r="D98" s="66"/>
      <c r="E98" s="66"/>
      <c r="F98" s="64"/>
    </row>
    <row r="99" spans="1:6" ht="15" customHeight="1" x14ac:dyDescent="0.2">
      <c r="A99" s="63"/>
      <c r="B99" s="64"/>
      <c r="C99" s="65"/>
      <c r="D99" s="66"/>
      <c r="E99" s="66"/>
      <c r="F99" s="64"/>
    </row>
    <row r="100" spans="1:6" ht="15" customHeight="1" x14ac:dyDescent="0.2">
      <c r="A100" s="63"/>
      <c r="B100" s="64"/>
      <c r="C100" s="65"/>
      <c r="D100" s="66"/>
      <c r="E100" s="66"/>
      <c r="F100" s="64"/>
    </row>
    <row r="101" spans="1:6" ht="15" customHeight="1" x14ac:dyDescent="0.2">
      <c r="A101" s="63"/>
      <c r="B101" s="64"/>
      <c r="C101" s="65"/>
      <c r="D101" s="66"/>
      <c r="E101" s="66"/>
      <c r="F101" s="64"/>
    </row>
    <row r="102" spans="1:6" ht="15" customHeight="1" x14ac:dyDescent="0.2">
      <c r="A102" s="63"/>
      <c r="B102" s="64"/>
      <c r="C102" s="65"/>
      <c r="D102" s="66"/>
      <c r="E102" s="66"/>
      <c r="F102" s="64"/>
    </row>
    <row r="103" spans="1:6" ht="15" customHeight="1" x14ac:dyDescent="0.2">
      <c r="A103" s="63"/>
      <c r="B103" s="64"/>
      <c r="C103" s="65"/>
      <c r="D103" s="66"/>
      <c r="E103" s="66"/>
      <c r="F103" s="64"/>
    </row>
    <row r="104" spans="1:6" ht="15" customHeight="1" x14ac:dyDescent="0.2">
      <c r="A104" s="63"/>
      <c r="B104" s="64"/>
      <c r="C104" s="65"/>
      <c r="D104" s="66"/>
      <c r="E104" s="66"/>
      <c r="F104" s="64"/>
    </row>
    <row r="105" spans="1:6" ht="15" customHeight="1" x14ac:dyDescent="0.2">
      <c r="A105" s="63"/>
      <c r="B105" s="64"/>
      <c r="C105" s="65"/>
      <c r="D105" s="66"/>
      <c r="E105" s="66"/>
      <c r="F105" s="64"/>
    </row>
    <row r="106" spans="1:6" ht="15" customHeight="1" x14ac:dyDescent="0.2">
      <c r="A106" s="63"/>
      <c r="B106" s="64"/>
      <c r="C106" s="65"/>
      <c r="D106" s="66"/>
      <c r="E106" s="66"/>
      <c r="F106" s="64"/>
    </row>
    <row r="107" spans="1:6" ht="15" customHeight="1" x14ac:dyDescent="0.2">
      <c r="A107" s="63"/>
      <c r="B107" s="64"/>
      <c r="C107" s="65"/>
      <c r="D107" s="66"/>
      <c r="E107" s="66"/>
      <c r="F107" s="64"/>
    </row>
    <row r="108" spans="1:6" ht="15" customHeight="1" x14ac:dyDescent="0.2">
      <c r="A108" s="63"/>
      <c r="B108" s="64"/>
      <c r="C108" s="65"/>
      <c r="D108" s="66"/>
      <c r="E108" s="66"/>
      <c r="F108" s="64"/>
    </row>
    <row r="109" spans="1:6" ht="15" customHeight="1" x14ac:dyDescent="0.2">
      <c r="A109" s="63"/>
      <c r="B109" s="64"/>
      <c r="C109" s="65"/>
      <c r="D109" s="66"/>
      <c r="E109" s="66"/>
      <c r="F109" s="64"/>
    </row>
    <row r="110" spans="1:6" ht="15" customHeight="1" x14ac:dyDescent="0.2">
      <c r="A110" s="63"/>
      <c r="B110" s="64"/>
      <c r="C110" s="65"/>
      <c r="D110" s="66"/>
      <c r="E110" s="66"/>
      <c r="F110" s="64"/>
    </row>
    <row r="111" spans="1:6" ht="15" customHeight="1" x14ac:dyDescent="0.2">
      <c r="A111" s="63"/>
      <c r="B111" s="64"/>
      <c r="C111" s="65"/>
      <c r="D111" s="66"/>
      <c r="E111" s="66"/>
      <c r="F111" s="64"/>
    </row>
    <row r="112" spans="1:6" ht="15" customHeight="1" x14ac:dyDescent="0.2">
      <c r="A112" s="23" t="s">
        <v>116</v>
      </c>
      <c r="B112" s="23"/>
      <c r="C112" s="23"/>
      <c r="D112" s="23"/>
      <c r="E112" s="23"/>
      <c r="F112" s="23"/>
    </row>
    <row r="113" spans="1:6" ht="15" customHeight="1" x14ac:dyDescent="0.2">
      <c r="A113" s="30" t="s">
        <v>117</v>
      </c>
      <c r="B113" s="67"/>
      <c r="C113" s="68"/>
      <c r="D113" s="67"/>
      <c r="E113" s="69"/>
      <c r="F113" s="33">
        <f>F44</f>
        <v>757915262.64999998</v>
      </c>
    </row>
    <row r="114" spans="1:6" ht="15" customHeight="1" x14ac:dyDescent="0.2">
      <c r="A114" s="30" t="s">
        <v>118</v>
      </c>
      <c r="B114" s="67"/>
      <c r="C114" s="68"/>
      <c r="D114" s="67"/>
      <c r="E114" s="69"/>
      <c r="F114" s="33">
        <f>E81</f>
        <v>742004318.48199928</v>
      </c>
    </row>
    <row r="115" spans="1:6" ht="15" customHeight="1" x14ac:dyDescent="0.2">
      <c r="A115" s="30" t="s">
        <v>119</v>
      </c>
      <c r="B115" s="67"/>
      <c r="C115" s="68"/>
      <c r="D115" s="67"/>
      <c r="E115" s="69"/>
      <c r="F115" s="33">
        <f>F42-F114-F43</f>
        <v>15910944.168000698</v>
      </c>
    </row>
    <row r="116" spans="1:6" ht="15" customHeight="1" x14ac:dyDescent="0.2">
      <c r="A116" s="30" t="s">
        <v>120</v>
      </c>
      <c r="B116" s="67"/>
      <c r="C116" s="67"/>
      <c r="D116" s="67"/>
      <c r="E116" s="69"/>
      <c r="F116" s="33">
        <v>0</v>
      </c>
    </row>
    <row r="117" spans="1:6" ht="15" customHeight="1" x14ac:dyDescent="0.2">
      <c r="A117" s="30" t="s">
        <v>121</v>
      </c>
      <c r="B117" s="67"/>
      <c r="C117" s="67"/>
      <c r="D117" s="67"/>
      <c r="E117" s="70"/>
      <c r="F117" s="33">
        <f>F115-F116</f>
        <v>15910944.168000698</v>
      </c>
    </row>
    <row r="118" spans="1:6" ht="39.75" customHeight="1" x14ac:dyDescent="0.2">
      <c r="A118" s="71" t="s">
        <v>122</v>
      </c>
      <c r="B118" s="71"/>
      <c r="C118" s="71"/>
      <c r="D118" s="71"/>
      <c r="E118" s="71"/>
      <c r="F118" s="71"/>
    </row>
    <row r="119" spans="1:6" ht="12" customHeight="1" x14ac:dyDescent="0.2">
      <c r="A119" s="62"/>
      <c r="B119" s="62"/>
      <c r="C119" s="62"/>
      <c r="D119" s="62"/>
      <c r="E119" s="62"/>
      <c r="F119" s="62"/>
    </row>
    <row r="120" spans="1:6" ht="15" customHeight="1" x14ac:dyDescent="0.2"/>
    <row r="121" spans="1:6" ht="15" customHeight="1" x14ac:dyDescent="0.25">
      <c r="F121"/>
    </row>
    <row r="122" spans="1:6" s="73" customFormat="1" ht="15" customHeight="1" x14ac:dyDescent="0.25">
      <c r="A122" s="72" t="s">
        <v>123</v>
      </c>
      <c r="B122" s="10"/>
      <c r="C122"/>
      <c r="D122"/>
      <c r="E122"/>
      <c r="F122"/>
    </row>
    <row r="123" spans="1:6" s="73" customFormat="1" ht="15.75" x14ac:dyDescent="0.25">
      <c r="A123" s="74"/>
      <c r="B123"/>
      <c r="C123"/>
      <c r="D123"/>
      <c r="E123"/>
      <c r="F123" s="75"/>
    </row>
    <row r="124" spans="1:6" s="73" customFormat="1" ht="15" x14ac:dyDescent="0.25">
      <c r="A124" s="72"/>
      <c r="B124" s="76"/>
      <c r="C124" s="76"/>
      <c r="D124" s="76"/>
      <c r="E124" s="76"/>
      <c r="F124"/>
    </row>
    <row r="125" spans="1:6" s="73" customFormat="1" ht="15" x14ac:dyDescent="0.25">
      <c r="A125" s="72" t="s">
        <v>124</v>
      </c>
      <c r="B125" s="76"/>
      <c r="C125" s="76"/>
      <c r="D125" s="76"/>
      <c r="E125" s="76"/>
      <c r="F125"/>
    </row>
    <row r="126" spans="1:6" s="73" customFormat="1" ht="15" x14ac:dyDescent="0.25">
      <c r="A126" s="72" t="s">
        <v>125</v>
      </c>
      <c r="B126" s="76"/>
      <c r="C126" s="76"/>
      <c r="D126" s="76"/>
      <c r="E126" s="76"/>
      <c r="F126"/>
    </row>
    <row r="127" spans="1:6" s="73" customFormat="1" ht="15" x14ac:dyDescent="0.25">
      <c r="A127" s="72"/>
      <c r="B127" s="76"/>
      <c r="C127" s="76"/>
      <c r="D127" s="76"/>
      <c r="E127" s="76"/>
      <c r="F127"/>
    </row>
    <row r="128" spans="1:6" s="73" customFormat="1" ht="15" x14ac:dyDescent="0.25">
      <c r="A128" s="72"/>
      <c r="B128" s="76"/>
      <c r="C128" s="76"/>
      <c r="D128" s="76"/>
      <c r="E128" s="76"/>
      <c r="F128"/>
    </row>
    <row r="129" spans="1:6" s="73" customFormat="1" ht="15" x14ac:dyDescent="0.25">
      <c r="A129" s="72"/>
      <c r="B129" s="76"/>
      <c r="C129" s="76"/>
      <c r="D129" s="76"/>
      <c r="E129" s="76"/>
      <c r="F129"/>
    </row>
    <row r="130" spans="1:6" s="73" customFormat="1" ht="15" x14ac:dyDescent="0.25">
      <c r="A130" s="72" t="s">
        <v>126</v>
      </c>
      <c r="B130" s="76"/>
      <c r="C130" s="76"/>
      <c r="D130" s="76"/>
      <c r="E130" s="76"/>
      <c r="F130"/>
    </row>
  </sheetData>
  <mergeCells count="76">
    <mergeCell ref="A118:F119"/>
    <mergeCell ref="A112:F112"/>
    <mergeCell ref="A113:D113"/>
    <mergeCell ref="A114:D114"/>
    <mergeCell ref="A115:D115"/>
    <mergeCell ref="A116:D116"/>
    <mergeCell ref="A117:D117"/>
    <mergeCell ref="A82:F82"/>
    <mergeCell ref="A83:F83"/>
    <mergeCell ref="A84:F84"/>
    <mergeCell ref="A85:F85"/>
    <mergeCell ref="A86:F87"/>
    <mergeCell ref="A88:F91"/>
    <mergeCell ref="A63:A64"/>
    <mergeCell ref="B63:B64"/>
    <mergeCell ref="C63:C64"/>
    <mergeCell ref="D63:D64"/>
    <mergeCell ref="E63:E64"/>
    <mergeCell ref="F63:F64"/>
    <mergeCell ref="A44:C44"/>
    <mergeCell ref="A46:F46"/>
    <mergeCell ref="A47:F47"/>
    <mergeCell ref="A57:F57"/>
    <mergeCell ref="A61:F61"/>
    <mergeCell ref="A62:F62"/>
    <mergeCell ref="A38:C38"/>
    <mergeCell ref="A39:C39"/>
    <mergeCell ref="A40:C40"/>
    <mergeCell ref="A41:C41"/>
    <mergeCell ref="A42:C42"/>
    <mergeCell ref="A43:C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19:C19"/>
    <mergeCell ref="A20:C20"/>
    <mergeCell ref="A21:C21"/>
    <mergeCell ref="A23:F23"/>
    <mergeCell ref="A24:B25"/>
    <mergeCell ref="C24:C25"/>
    <mergeCell ref="D24:D25"/>
    <mergeCell ref="E24:E25"/>
    <mergeCell ref="F24:F25"/>
    <mergeCell ref="A13:B13"/>
    <mergeCell ref="C13:F13"/>
    <mergeCell ref="A14:B14"/>
    <mergeCell ref="A15:B15"/>
    <mergeCell ref="A17:C17"/>
    <mergeCell ref="A18:C18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1:F1"/>
    <mergeCell ref="A2:F2"/>
    <mergeCell ref="A3:F3"/>
    <mergeCell ref="A4:F4"/>
    <mergeCell ref="A6:B6"/>
    <mergeCell ref="C6:F6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headerFooter>
    <oddFooter>&amp;C&amp;8Página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4ECD96-7BF7-4C00-A08A-8CA6C4066165}"/>
</file>

<file path=customXml/itemProps2.xml><?xml version="1.0" encoding="utf-8"?>
<ds:datastoreItem xmlns:ds="http://schemas.openxmlformats.org/officeDocument/2006/customXml" ds:itemID="{9B6FC232-92ED-4F7B-9D45-4A77A0F7CCDA}"/>
</file>

<file path=customXml/itemProps3.xml><?xml version="1.0" encoding="utf-8"?>
<ds:datastoreItem xmlns:ds="http://schemas.openxmlformats.org/officeDocument/2006/customXml" ds:itemID="{57B95DD1-FAF9-44C6-998D-D49D66F532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6 - DIRD</vt:lpstr>
      <vt:lpstr>'Anexo 6 - DIRD'!Area_de_impressao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dcterms:created xsi:type="dcterms:W3CDTF">2025-04-22T16:02:53Z</dcterms:created>
  <dcterms:modified xsi:type="dcterms:W3CDTF">2025-04-22T16:04:58Z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