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2\Portal da Transparência\Planilhas salvas - Abr-25\"/>
    </mc:Choice>
  </mc:AlternateContent>
  <xr:revisionPtr revIDLastSave="0" documentId="13_ncr:1_{74A2F3C7-395F-4E19-A708-F97ECA7B3F03}" xr6:coauthVersionLast="47" xr6:coauthVersionMax="47" xr10:uidLastSave="{00000000-0000-0000-0000-000000000000}"/>
  <bookViews>
    <workbookView xWindow="-120" yWindow="-120" windowWidth="24240" windowHeight="13140" tabRatio="862" xr2:uid="{00000000-000D-0000-FFFF-FFFF00000000}"/>
  </bookViews>
  <sheets>
    <sheet name="Projetos Ativos HCFMUSP" sheetId="2" r:id="rId1"/>
  </sheets>
  <definedNames>
    <definedName name="_xlnm._FilterDatabase" localSheetId="0" hidden="1">'Projetos Ativos HCFMUSP'!$A$6:$G$326</definedName>
    <definedName name="_xlnm.Print_Area" localSheetId="0">'Projetos Ativos HCFMUSP'!$A$1:$G$325</definedName>
    <definedName name="Z_0604B7E0_31FD_4BFF_82A7_3365BC5F0A59_.wvu.FilterData" localSheetId="0" hidden="1">'Projetos Ativos HCFMUSP'!$A$6:$G$326</definedName>
    <definedName name="Z_0604B7E0_31FD_4BFF_82A7_3365BC5F0A59_.wvu.PrintArea" localSheetId="0" hidden="1">'Projetos Ativos HCFMUSP'!$A$1:$G$325</definedName>
    <definedName name="Z_091D8B0C_7126_4893_A773_1FE2971D3805_.wvu.FilterData" localSheetId="0" hidden="1">'Projetos Ativos HCFMUSP'!$A$6:$G$326</definedName>
    <definedName name="Z_0A05C947_EA52_44BB_A339_4AA8EB2F5A7A_.wvu.FilterData" localSheetId="0" hidden="1">'Projetos Ativos HCFMUSP'!$A$6:$G$326</definedName>
    <definedName name="Z_0A05C947_EA52_44BB_A339_4AA8EB2F5A7A_.wvu.PrintArea" localSheetId="0" hidden="1">'Projetos Ativos HCFMUSP'!$A$1:$G$325</definedName>
    <definedName name="Z_106A9BD6_94DA_437E_A7FB_68D135134433_.wvu.FilterData" localSheetId="0" hidden="1">'Projetos Ativos HCFMUSP'!$A$6:$G$326</definedName>
    <definedName name="Z_106A9BD6_94DA_437E_A7FB_68D135134433_.wvu.PrintArea" localSheetId="0" hidden="1">'Projetos Ativos HCFMUSP'!$A$1:$G$325</definedName>
    <definedName name="Z_10B650D8_57D7_43BE_A3EC_320F160EEAE5_.wvu.FilterData" localSheetId="0" hidden="1">'Projetos Ativos HCFMUSP'!$A$6:$G$326</definedName>
    <definedName name="Z_24F0015A_566D_442D_9FAF_E6AF66EF08E2_.wvu.FilterData" localSheetId="0" hidden="1">'Projetos Ativos HCFMUSP'!$A$6:$G$326</definedName>
    <definedName name="Z_2E87CD23_9F3C_4FF2_ACC9_87AE573FB773_.wvu.FilterData" localSheetId="0" hidden="1">'Projetos Ativos HCFMUSP'!$A$6:$G$326</definedName>
    <definedName name="Z_2E87CD23_9F3C_4FF2_ACC9_87AE573FB773_.wvu.PrintArea" localSheetId="0" hidden="1">'Projetos Ativos HCFMUSP'!$A$1:$G$325</definedName>
    <definedName name="Z_38AC3B9C_09AA_4B22_951C_27309F6F84E7_.wvu.FilterData" localSheetId="0" hidden="1">'Projetos Ativos HCFMUSP'!$A$6:$G$326</definedName>
    <definedName name="Z_38AC3B9C_09AA_4B22_951C_27309F6F84E7_.wvu.PrintArea" localSheetId="0" hidden="1">'Projetos Ativos HCFMUSP'!$A$1:$G$325</definedName>
    <definedName name="Z_5243BB76_C410_452B_9F55_8D5A721CEA3B_.wvu.FilterData" localSheetId="0" hidden="1">'Projetos Ativos HCFMUSP'!$A$6:$G$326</definedName>
    <definedName name="Z_5243BB76_C410_452B_9F55_8D5A721CEA3B_.wvu.PrintArea" localSheetId="0" hidden="1">'Projetos Ativos HCFMUSP'!$A$1:$G$325</definedName>
    <definedName name="Z_5CCF4F70_1465_4BFC_BE6E_790880DE93AB_.wvu.FilterData" localSheetId="0" hidden="1">'Projetos Ativos HCFMUSP'!$A$6:$G$326</definedName>
    <definedName name="Z_5CCF4F70_1465_4BFC_BE6E_790880DE93AB_.wvu.PrintArea" localSheetId="0" hidden="1">'Projetos Ativos HCFMUSP'!$A$1:$G$325</definedName>
    <definedName name="Z_67C3B617_B409_4DDC_AC87_70776F3BDE60_.wvu.FilterData" localSheetId="0" hidden="1">'Projetos Ativos HCFMUSP'!$A$6:$G$326</definedName>
    <definedName name="Z_67C3B617_B409_4DDC_AC87_70776F3BDE60_.wvu.PrintArea" localSheetId="0" hidden="1">'Projetos Ativos HCFMUSP'!$A$1:$G$325</definedName>
    <definedName name="Z_8BA249FD_D559_430A_AF6F_5DA803436209_.wvu.FilterData" localSheetId="0" hidden="1">'Projetos Ativos HCFMUSP'!$A$6:$G$326</definedName>
    <definedName name="Z_8BA249FD_D559_430A_AF6F_5DA803436209_.wvu.PrintArea" localSheetId="0" hidden="1">'Projetos Ativos HCFMUSP'!$A$1:$G$325</definedName>
    <definedName name="Z_8F984D2E_3986_4254_90A8_9B211FB133E0_.wvu.FilterData" localSheetId="0" hidden="1">'Projetos Ativos HCFMUSP'!$A$6:$G$326</definedName>
    <definedName name="Z_957B4671_AC84_4CB2_9F4C_F0AFF79CD04C_.wvu.FilterData" localSheetId="0" hidden="1">'Projetos Ativos HCFMUSP'!$A$6:$G$326</definedName>
    <definedName name="Z_A0F26D6D_A379_4563_A1D5_B79C0B06ABB5_.wvu.FilterData" localSheetId="0" hidden="1">'Projetos Ativos HCFMUSP'!$A$6:$G$326</definedName>
    <definedName name="Z_A87C9A1B_9096_49AE_8FFE_3179C7B65C32_.wvu.FilterData" localSheetId="0" hidden="1">'Projetos Ativos HCFMUSP'!$A$6:$G$326</definedName>
    <definedName name="Z_B448B263_BF4A_4B90_83E4_2B86D86FF422_.wvu.FilterData" localSheetId="0" hidden="1">'Projetos Ativos HCFMUSP'!$A$6:$G$326</definedName>
    <definedName name="Z_B448B263_BF4A_4B90_83E4_2B86D86FF422_.wvu.PrintArea" localSheetId="0" hidden="1">'Projetos Ativos HCFMUSP'!$A$1:$G$328</definedName>
    <definedName name="Z_B57A2BA4_F237_4418_8D63_6F20735E3D99_.wvu.FilterData" localSheetId="0" hidden="1">'Projetos Ativos HCFMUSP'!$A$6:$G$326</definedName>
    <definedName name="Z_B57A2BA4_F237_4418_8D63_6F20735E3D99_.wvu.PrintArea" localSheetId="0" hidden="1">'Projetos Ativos HCFMUSP'!$A$1:$G$325</definedName>
    <definedName name="Z_D3FB89DA_4A9D_4991_BD01_0AD222F1663F_.wvu.FilterData" localSheetId="0" hidden="1">'Projetos Ativos HCFMUSP'!$A$6:$G$326</definedName>
    <definedName name="Z_D3FB89DA_4A9D_4991_BD01_0AD222F1663F_.wvu.PrintArea" localSheetId="0" hidden="1">'Projetos Ativos HCFMUSP'!$A$1:$G$325</definedName>
    <definedName name="Z_D6ABB145_790F_46D7_B569_3041338F1FB1_.wvu.FilterData" localSheetId="0" hidden="1">'Projetos Ativos HCFMUSP'!$A$6:$G$326</definedName>
    <definedName name="Z_D6ABB145_790F_46D7_B569_3041338F1FB1_.wvu.PrintArea" localSheetId="0" hidden="1">'Projetos Ativos HCFMUSP'!$A$1:$G$325</definedName>
    <definedName name="Z_E9184CAC_B688_4FD3_99FD_CE2E5C417C67_.wvu.FilterData" localSheetId="0" hidden="1">'Projetos Ativos HCFMUSP'!$A$6:$G$326</definedName>
    <definedName name="Z_EED32482_4289_43B7_A000_361557F20922_.wvu.FilterData" localSheetId="0" hidden="1">'Projetos Ativos HCFMUSP'!$A$6:$G$326</definedName>
    <definedName name="Z_EED32482_4289_43B7_A000_361557F20922_.wvu.PrintArea" localSheetId="0" hidden="1">'Projetos Ativos HCFMUSP'!$A$1:$G$325</definedName>
  </definedNames>
  <calcPr calcId="191029"/>
  <customWorkbookViews>
    <customWorkbookView name="Marcus Welby Pacheco Lima - Modo de exibição pessoal" guid="{D6ABB145-790F-46D7-B569-3041338F1FB1}" mergeInterval="0" personalView="1" maximized="1" xWindow="-8" yWindow="-8" windowWidth="1616" windowHeight="876" tabRatio="862" activeSheetId="1"/>
    <customWorkbookView name="Reginaldo Xavier dos Santos - Modo de exibição pessoal" guid="{B448B263-BF4A-4B90-83E4-2B86D86FF422}" autoUpdate="1" mergeInterval="5" personalView="1" maximized="1" xWindow="-8" yWindow="-8" windowWidth="1616" windowHeight="876" tabRatio="1000" activeSheetId="2"/>
    <customWorkbookView name="Alessandra Santos Lopes - Modo de exibição pessoal" guid="{0A05C947-EA52-44BB-A339-4AA8EB2F5A7A}" mergeInterval="0" personalView="1" maximized="1" xWindow="-8" yWindow="-8" windowWidth="1616" windowHeight="876" tabRatio="1000" activeSheetId="2"/>
    <customWorkbookView name="Pâmella Evellyn Andrade Augusto - Modo de exibição pessoal" guid="{5CCF4F70-1465-4BFC-BE6E-790880DE93AB}" mergeInterval="0" personalView="1" maximized="1" xWindow="-8" yWindow="-8" windowWidth="1616" windowHeight="886" tabRatio="862" activeSheetId="2"/>
    <customWorkbookView name="Alexandre Luiz da Silva Almeida - Modo de exibição pessoal" guid="{0604B7E0-31FD-4BFF-82A7-3365BC5F0A59}" mergeInterval="0" personalView="1" maximized="1" xWindow="-8" yWindow="-8" windowWidth="1616" windowHeight="876" tabRatio="862" activeSheetId="2"/>
    <customWorkbookView name="Alexandre Lanconi Neto - Modo de exibição pessoal" guid="{2E87CD23-9F3C-4FF2-ACC9-87AE573FB773}" mergeInterval="0" personalView="1" maximized="1" xWindow="-8" yWindow="-8" windowWidth="1616" windowHeight="876" tabRatio="862" activeSheetId="7"/>
    <customWorkbookView name="Ester Graziele da Silva Garcia - Modo de exibição pessoal" guid="{B57A2BA4-F237-4418-8D63-6F20735E3D99}" mergeInterval="0" personalView="1" maximized="1" xWindow="-8" yWindow="-8" windowWidth="1616" windowHeight="876" tabRatio="862" activeSheetId="3"/>
    <customWorkbookView name="Arrailde Oliveira Cavalcante - Modo de exibição pessoal" guid="{EED32482-4289-43B7-A000-361557F20922}" mergeInterval="0" personalView="1" maximized="1" xWindow="-8" yWindow="-8" windowWidth="1616" windowHeight="876" tabRatio="862" activeSheetId="2"/>
    <customWorkbookView name="Henrique Fontes de Souza - Modo de exibição pessoal" guid="{106A9BD6-94DA-437E-A7FB-68D135134433}" mergeInterval="0" personalView="1" maximized="1" xWindow="-8" yWindow="-8" windowWidth="1616" windowHeight="876" tabRatio="862" activeSheetId="2"/>
    <customWorkbookView name="Daniele Teixeira de Lima Marques - Modo de exibição pessoal" guid="{38AC3B9C-09AA-4B22-951C-27309F6F84E7}" mergeInterval="0" personalView="1" maximized="1" xWindow="-8" yWindow="-8" windowWidth="1616" windowHeight="876" tabRatio="862" activeSheetId="2"/>
    <customWorkbookView name="Gisele Cristiane Viveiros - Modo de exibição pessoal" guid="{8BA249FD-D559-430A-AF6F-5DA803436209}" mergeInterval="0" personalView="1" maximized="1" xWindow="-8" yWindow="-8" windowWidth="1616" windowHeight="876" tabRatio="862" activeSheetId="2"/>
    <customWorkbookView name="Caroline Oliveira Batista - Modo de exibição pessoal" guid="{5243BB76-C410-452B-9F55-8D5A721CEA3B}" mergeInterval="0" personalView="1" maximized="1" xWindow="-8" yWindow="-8" windowWidth="1616" windowHeight="876" tabRatio="862" activeSheetId="7"/>
    <customWorkbookView name="Irene Faias - Modo de exibição pessoal" guid="{D3FB89DA-4A9D-4991-BD01-0AD222F1663F}" mergeInterval="0" personalView="1" maximized="1" xWindow="-8" yWindow="-8" windowWidth="1616" windowHeight="876" tabRatio="862" activeSheetId="7"/>
    <customWorkbookView name="Andrea Gomes da Silva Cordeiro - Modo de exibição pessoal" guid="{67C3B617-B409-4DDC-AC87-70776F3BDE60}" mergeInterval="0" personalView="1" maximized="1" xWindow="-8" yWindow="-8" windowWidth="1616" windowHeight="876" tabRatio="86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2" i="2" l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174" i="2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G31" i="2" l="1"/>
  <c r="G167" i="2" l="1"/>
  <c r="G79" i="2" l="1"/>
  <c r="A308" i="2" l="1"/>
  <c r="A51" i="2" l="1"/>
  <c r="G151" i="2" l="1"/>
  <c r="A167" i="2" l="1"/>
  <c r="A8" i="2" l="1"/>
  <c r="A9" i="2" l="1"/>
  <c r="A10" i="2" s="1"/>
  <c r="A11" i="2" s="1"/>
  <c r="A12" i="2" s="1"/>
  <c r="A309" i="2" l="1"/>
  <c r="A310" i="2" l="1"/>
  <c r="A311" i="2" s="1"/>
  <c r="A312" i="2" s="1"/>
  <c r="A313" i="2" s="1"/>
  <c r="A314" i="2" s="1"/>
  <c r="A35" i="2"/>
  <c r="A36" i="2" s="1"/>
  <c r="A37" i="2" s="1"/>
  <c r="A38" i="2" s="1"/>
  <c r="A39" i="2" s="1"/>
  <c r="A40" i="2" s="1"/>
  <c r="A41" i="2" s="1"/>
  <c r="A52" i="2" l="1"/>
  <c r="A53" i="2" s="1"/>
  <c r="A54" i="2" s="1"/>
  <c r="A55" i="2" s="1"/>
  <c r="A42" i="2" l="1"/>
  <c r="A315" i="2"/>
  <c r="A316" i="2" s="1"/>
  <c r="A318" i="2" s="1"/>
  <c r="A320" i="2" s="1"/>
  <c r="A321" i="2" s="1"/>
  <c r="G42" i="2" l="1"/>
  <c r="G88" i="2" l="1"/>
  <c r="A56" i="2" l="1"/>
  <c r="A57" i="2" s="1"/>
  <c r="A58" i="2" s="1"/>
  <c r="A59" i="2" s="1"/>
  <c r="A60" i="2" s="1"/>
  <c r="A61" i="2" s="1"/>
  <c r="G218" i="2" l="1"/>
  <c r="A90" i="2"/>
  <c r="G308" i="2" l="1"/>
  <c r="G323" i="2" s="1"/>
  <c r="A124" i="2"/>
  <c r="A125" i="2" l="1"/>
  <c r="A126" i="2" s="1"/>
  <c r="G90" i="2"/>
  <c r="A127" i="2" l="1"/>
  <c r="A128" i="2" l="1"/>
  <c r="A129" i="2" s="1"/>
  <c r="A130" i="2" s="1"/>
  <c r="A131" i="2" s="1"/>
  <c r="A132" i="2" l="1"/>
  <c r="A133" i="2" s="1"/>
  <c r="A134" i="2" s="1"/>
  <c r="A135" i="2" s="1"/>
  <c r="A136" i="2" s="1"/>
  <c r="A137" i="2" s="1"/>
  <c r="A138" i="2" s="1"/>
  <c r="A141" i="2" s="1"/>
  <c r="A322" i="2" l="1"/>
  <c r="A323" i="2" s="1"/>
  <c r="A208" i="2" l="1"/>
  <c r="A209" i="2" l="1"/>
  <c r="A210" i="2" l="1"/>
  <c r="A211" i="2" s="1"/>
  <c r="A212" i="2" s="1"/>
  <c r="A213" i="2" s="1"/>
  <c r="A214" i="2" s="1"/>
  <c r="A215" i="2" l="1"/>
  <c r="A217" i="2" l="1"/>
  <c r="A218" i="2" s="1"/>
  <c r="A13" i="2" l="1"/>
  <c r="A15" i="2" l="1"/>
  <c r="A16" i="2" s="1"/>
  <c r="A17" i="2" s="1"/>
  <c r="A18" i="2" l="1"/>
  <c r="A19" i="2" s="1"/>
  <c r="A20" i="2" l="1"/>
  <c r="A21" i="2" l="1"/>
  <c r="A22" i="2" s="1"/>
  <c r="A23" i="2" l="1"/>
  <c r="A24" i="2" s="1"/>
  <c r="A25" i="2" s="1"/>
  <c r="A26" i="2" s="1"/>
  <c r="A27" i="2" s="1"/>
  <c r="A28" i="2" s="1"/>
  <c r="A29" i="2" s="1"/>
  <c r="A30" i="2" s="1"/>
  <c r="G89" i="2"/>
  <c r="G114" i="2" s="1"/>
  <c r="A31" i="2" l="1"/>
  <c r="A91" i="2" l="1"/>
  <c r="A92" i="2" l="1"/>
  <c r="A93" i="2" s="1"/>
  <c r="A94" i="2" s="1"/>
  <c r="A95" i="2" s="1"/>
  <c r="A96" i="2" s="1"/>
  <c r="A97" i="2" s="1"/>
  <c r="A98" i="2" s="1"/>
  <c r="A99" i="2" s="1"/>
  <c r="A100" i="2" l="1"/>
  <c r="A104" i="2" s="1"/>
  <c r="G302" i="2" l="1"/>
  <c r="G325" i="2" l="1"/>
  <c r="A62" i="2"/>
  <c r="A64" i="2" l="1"/>
  <c r="A65" i="2" s="1"/>
  <c r="A66" i="2" l="1"/>
  <c r="A67" i="2" s="1"/>
  <c r="A68" i="2" s="1"/>
  <c r="A69" i="2" s="1"/>
  <c r="A70" i="2" s="1"/>
  <c r="A71" i="2" l="1"/>
  <c r="A72" i="2" s="1"/>
  <c r="A73" i="2" s="1"/>
  <c r="A74" i="2" s="1"/>
  <c r="A75" i="2" s="1"/>
  <c r="A76" i="2" s="1"/>
  <c r="A77" i="2" s="1"/>
  <c r="A78" i="2" s="1"/>
  <c r="A79" i="2" l="1"/>
  <c r="A233" i="2" l="1"/>
  <c r="A234" i="2" s="1"/>
  <c r="A235" i="2" l="1"/>
  <c r="A236" i="2" s="1"/>
  <c r="A237" i="2" s="1"/>
  <c r="A238" i="2" s="1"/>
  <c r="A239" i="2" s="1"/>
  <c r="A245" i="2" s="1"/>
  <c r="A246" i="2" s="1"/>
  <c r="A247" i="2" s="1"/>
  <c r="A248" i="2" s="1"/>
  <c r="A105" i="2" l="1"/>
  <c r="A106" i="2" s="1"/>
  <c r="A110" i="2" s="1"/>
  <c r="A112" i="2" s="1"/>
  <c r="A113" i="2" l="1"/>
  <c r="A114" i="2" s="1"/>
  <c r="A249" i="2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l="1"/>
  <c r="A268" i="2" s="1"/>
  <c r="A269" i="2" s="1"/>
  <c r="A270" i="2" s="1"/>
  <c r="A271" i="2" s="1"/>
  <c r="A272" i="2" s="1"/>
  <c r="A273" i="2" s="1"/>
  <c r="A274" i="2" s="1"/>
  <c r="A275" i="2" s="1"/>
  <c r="A276" i="2" l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4" i="2" l="1"/>
  <c r="A295" i="2" s="1"/>
  <c r="A296" i="2" s="1"/>
  <c r="A297" i="2" s="1"/>
  <c r="A298" i="2" s="1"/>
  <c r="A299" i="2" s="1"/>
  <c r="A300" i="2" s="1"/>
  <c r="A301" i="2" s="1"/>
  <c r="A302" i="2" l="1"/>
  <c r="A142" i="2" l="1"/>
  <c r="A143" i="2" s="1"/>
  <c r="A144" i="2" s="1"/>
  <c r="A145" i="2" s="1"/>
  <c r="A146" i="2" s="1"/>
  <c r="A149" i="2" s="1"/>
  <c r="A150" i="2" s="1"/>
  <c r="A151" i="2" l="1"/>
  <c r="A325" i="2" l="1"/>
</calcChain>
</file>

<file path=xl/sharedStrings.xml><?xml version="1.0" encoding="utf-8"?>
<sst xmlns="http://schemas.openxmlformats.org/spreadsheetml/2006/main" count="1069" uniqueCount="588">
  <si>
    <t>FINEP</t>
  </si>
  <si>
    <t>RESPONSÁVEL</t>
  </si>
  <si>
    <t>Valor Total dos Projetos Ativos Públicos Estaduais</t>
  </si>
  <si>
    <t>VALOR CONTRATO</t>
  </si>
  <si>
    <t>Dagoberto Callegaro</t>
  </si>
  <si>
    <t>MPT</t>
  </si>
  <si>
    <t>SES</t>
  </si>
  <si>
    <t>Ricardo Nitrini</t>
  </si>
  <si>
    <t>Flair José Carrilho</t>
  </si>
  <si>
    <t>OPAS</t>
  </si>
  <si>
    <t>Wilson Jacob Filho</t>
  </si>
  <si>
    <t>Paulo Marcelo Gehm Hoff</t>
  </si>
  <si>
    <t>Paulo Andrade Lotufo</t>
  </si>
  <si>
    <t>PROJETOS PRIVADOS NACIONAIS</t>
  </si>
  <si>
    <t>Nº</t>
  </si>
  <si>
    <t>CG</t>
  </si>
  <si>
    <t>PROJETOS PÚBLICOS FEDERAIS</t>
  </si>
  <si>
    <t>VIGÊNCIA</t>
  </si>
  <si>
    <t>ÓRGÃO SUB.</t>
  </si>
  <si>
    <t>MS</t>
  </si>
  <si>
    <t>Beny Lafer</t>
  </si>
  <si>
    <t>Wagner Farid Gattaz</t>
  </si>
  <si>
    <t>Valor Total dos Projetos Ativos Públicos Federais</t>
  </si>
  <si>
    <t>PROJETOS PÚBLICOS ESTADUAIS</t>
  </si>
  <si>
    <t>UCSF</t>
  </si>
  <si>
    <t>PROJETOS INTERNACIONAIS</t>
  </si>
  <si>
    <t>Valor Total dos Projetos Ativos Internacionais</t>
  </si>
  <si>
    <t>variável</t>
  </si>
  <si>
    <t>Johnson &amp; Johnson</t>
  </si>
  <si>
    <t>Cirurgia Craniofacial</t>
  </si>
  <si>
    <t>Alberto José Da Silva Duarte</t>
  </si>
  <si>
    <t>Sueli Satie Hamada Jucá</t>
  </si>
  <si>
    <t>Sergio Carlos Nahas</t>
  </si>
  <si>
    <t>Alexandre Grangeiro</t>
  </si>
  <si>
    <t>Décio Mion Junior</t>
  </si>
  <si>
    <t>Geraldo Busatto Filho</t>
  </si>
  <si>
    <t>Marcelo Urbano Ferreira</t>
  </si>
  <si>
    <t>Nivaldo Alonso</t>
  </si>
  <si>
    <t>Gladstone</t>
  </si>
  <si>
    <t>Harvard</t>
  </si>
  <si>
    <t>Smile train</t>
  </si>
  <si>
    <t>Eloísa Silva Dutra de Oliveira Bonfá</t>
  </si>
  <si>
    <t>NIH</t>
  </si>
  <si>
    <t>Gilberto Luis Camanho</t>
  </si>
  <si>
    <t>Manoel Jacobsen Teixeira</t>
  </si>
  <si>
    <t>Olavo Pires de Camargo</t>
  </si>
  <si>
    <t>Esper Georges Kallás</t>
  </si>
  <si>
    <t>Luiz Augusto Carneiro Dalbuquerque</t>
  </si>
  <si>
    <t>Edmund Chada Baracat</t>
  </si>
  <si>
    <t>Magda Maria Sales Carneiro Sampaio</t>
  </si>
  <si>
    <t>Lucila Pedroso da Cruz</t>
  </si>
  <si>
    <t>Dengue em Goiânia e Araraquara - Lim 52</t>
  </si>
  <si>
    <t>Claudio Sergio Pannuti</t>
  </si>
  <si>
    <t>Sanofi</t>
  </si>
  <si>
    <t>MS - PRONAS</t>
  </si>
  <si>
    <t>Jorge Elias Kalil Filho</t>
  </si>
  <si>
    <t>FMCSV</t>
  </si>
  <si>
    <t>Maria Anice Mureb Sallum</t>
  </si>
  <si>
    <t>HRI</t>
  </si>
  <si>
    <t>Leandro da Costa Lane Valiengo</t>
  </si>
  <si>
    <t>Stanley Medical</t>
  </si>
  <si>
    <t>Aluisio Augusto Cotrim Segurado</t>
  </si>
  <si>
    <t>Guilherme Vanoni Polanczyk</t>
  </si>
  <si>
    <t>Yale University</t>
  </si>
  <si>
    <t>Vilma Leyton</t>
  </si>
  <si>
    <t>Johns Hopkins</t>
  </si>
  <si>
    <t>Oxford</t>
  </si>
  <si>
    <t>The George Washington University</t>
  </si>
  <si>
    <t>GE</t>
  </si>
  <si>
    <t>Vanderson Geraldo Rocha</t>
  </si>
  <si>
    <t>Mariana Nutti de Almeida Cordon</t>
  </si>
  <si>
    <t>Carlos Augusto Monteiro</t>
  </si>
  <si>
    <t>Pedro Puech-Leao</t>
  </si>
  <si>
    <t>Fundação Butantã</t>
  </si>
  <si>
    <t>Linamara Rizzo Battistella</t>
  </si>
  <si>
    <t>MPT - IMREA - Instituto do Cancer - Itaú</t>
  </si>
  <si>
    <t>GE-INRAD - IR Prostate Benign Hiperplasy</t>
  </si>
  <si>
    <t>FHI 360</t>
  </si>
  <si>
    <t>FIOTEC</t>
  </si>
  <si>
    <t>Projeto Influenza Araraquara</t>
  </si>
  <si>
    <t>Sonia Maria Dozzi Brucki</t>
  </si>
  <si>
    <t>Expedito José De Albuquerque Luna</t>
  </si>
  <si>
    <t>MPT - ICHC - OSRAM</t>
  </si>
  <si>
    <t>Daniel Romero Munoz</t>
  </si>
  <si>
    <t>MS - PRONON</t>
  </si>
  <si>
    <t>AHF - Vinculação e Retenção HIV/AIDS-PRE</t>
  </si>
  <si>
    <t>AHF</t>
  </si>
  <si>
    <t>FM / HCFMUSP</t>
  </si>
  <si>
    <t>Fabio Pacheco Muniz de Souza e Castro</t>
  </si>
  <si>
    <t>MS-Keiko Ota</t>
  </si>
  <si>
    <t>MS-Vanderlei Macris</t>
  </si>
  <si>
    <t>Equipamentos - ITACI</t>
  </si>
  <si>
    <t>Equipamentos - ICHC</t>
  </si>
  <si>
    <t>Giovanni Guido Cerri</t>
  </si>
  <si>
    <t xml:space="preserve">Roger Chammas </t>
  </si>
  <si>
    <t>VALE - Material Atmosférico - Vitória</t>
  </si>
  <si>
    <t>Research Foundation for Mental Hygiene</t>
  </si>
  <si>
    <t>SES (MAC)</t>
  </si>
  <si>
    <t>Ampliação de Equipamentos da Rede Premium</t>
  </si>
  <si>
    <t>Horizon Pharma</t>
  </si>
  <si>
    <t>Projetos Angola - HRP/Premium</t>
  </si>
  <si>
    <t>Claudia da Costa Leite</t>
  </si>
  <si>
    <t>Carlos Alberto Buchpiguel</t>
  </si>
  <si>
    <t>Francisco Cesar Carnevale</t>
  </si>
  <si>
    <t>Antonio José Rodrigues Pereira</t>
  </si>
  <si>
    <t>EMS - Xenotransplante</t>
  </si>
  <si>
    <t>EMS</t>
  </si>
  <si>
    <t>Alzheimers Association</t>
  </si>
  <si>
    <t>Claudia Kimie Suemoto</t>
  </si>
  <si>
    <t>Estudo randomizado para prevenir eventos vasculares em HIV</t>
  </si>
  <si>
    <t>Partners Healthcare</t>
  </si>
  <si>
    <t>Cistina - ICHC</t>
  </si>
  <si>
    <t>Motherly - IPQ</t>
  </si>
  <si>
    <t>Peruvian/Brazilian Amazon Center of Excellence In Malaria</t>
  </si>
  <si>
    <t xml:space="preserve">Doença de Chagas </t>
  </si>
  <si>
    <t>University of Georgia - NIH</t>
  </si>
  <si>
    <t>Estudo ACST 2 - Prevenção de AVC</t>
  </si>
  <si>
    <t>Programas e políticas para prevenção de obesidade</t>
  </si>
  <si>
    <t>Neoplasias em pacientes com ou sem HIV</t>
  </si>
  <si>
    <t>Tratamento dos sintomas negativos de esquizofrenia com estimulação transcraniana por corrente contínua (ETCC)</t>
  </si>
  <si>
    <t>NIH - TOC</t>
  </si>
  <si>
    <t>Carmen Simone Grilo Diniz</t>
  </si>
  <si>
    <t>Instituto Lemann</t>
  </si>
  <si>
    <t>Programa de Visitação para Jovens Gestantes</t>
  </si>
  <si>
    <t>VALE</t>
  </si>
  <si>
    <t>HRP/Premium</t>
  </si>
  <si>
    <t>ANVISA</t>
  </si>
  <si>
    <t>PRONAS - Osteartrose de Joelho - IMREA</t>
  </si>
  <si>
    <t>Luiz Fernando Ferraz da Silva</t>
  </si>
  <si>
    <t>Programa PPCR</t>
  </si>
  <si>
    <t>ANVISA - Suporte Técnico - InRad</t>
  </si>
  <si>
    <t>Valor Total dos Projetos Ativos Privados Nacionais</t>
  </si>
  <si>
    <t>Renata Elaine Paraizo Leite</t>
  </si>
  <si>
    <t xml:space="preserve">Proteína TAU </t>
  </si>
  <si>
    <t>Maria Ines Battistella Nemes</t>
  </si>
  <si>
    <t>Renata Bertazzi Levy</t>
  </si>
  <si>
    <t>BID</t>
  </si>
  <si>
    <t>RED's IV</t>
  </si>
  <si>
    <t>Vitalant Research Institut</t>
  </si>
  <si>
    <t>Clarisse Martins Machado</t>
  </si>
  <si>
    <t>Butantã - Vacina Dengue 1,2,3,4 - LIM 60</t>
  </si>
  <si>
    <t>Ivan Cecconello</t>
  </si>
  <si>
    <t>Projeto Alzheimer - Grinberg - INRAD</t>
  </si>
  <si>
    <t>31/12/2022</t>
  </si>
  <si>
    <t>31/03/2024</t>
  </si>
  <si>
    <t>14/08/2023</t>
  </si>
  <si>
    <t>José Eduardo Krieger</t>
  </si>
  <si>
    <t>Projeto Genoma - IB-USP</t>
  </si>
  <si>
    <t>Transplantes 2019 - ICHC</t>
  </si>
  <si>
    <t xml:space="preserve">Equipamentos 2019 - ICr </t>
  </si>
  <si>
    <t>Judicialização de Tecnologias - Preventiva</t>
  </si>
  <si>
    <t>Equipamentos 2019 - IMREA</t>
  </si>
  <si>
    <t xml:space="preserve">Equipamentos 2019 </t>
  </si>
  <si>
    <t>Rolf Gemperli</t>
  </si>
  <si>
    <t>Aplicativo de Vacinação - INOVAUSP</t>
  </si>
  <si>
    <t>MS-José Serra</t>
  </si>
  <si>
    <t>MS-Luiza Erundina</t>
  </si>
  <si>
    <t>Mario Cesar Scheffer</t>
  </si>
  <si>
    <t>Open Society</t>
  </si>
  <si>
    <t>Infraestrutura para Pesquisa Multidiciplinar em Medicina</t>
  </si>
  <si>
    <t>Manutenção da Infraestrutura de Pesquisa do HCFMUSP</t>
  </si>
  <si>
    <t>SES - Custeio - Emenda Mara Gabrilli - IMREA</t>
  </si>
  <si>
    <t>SES - Custeio - Emenda Mara Gabrilli - Lab. Bioengenharia</t>
  </si>
  <si>
    <t>Narsad</t>
  </si>
  <si>
    <t>Depressão em Idosos - IPQ</t>
  </si>
  <si>
    <t>TA1 - Conv. 015/18 - SES - Custeio - Várzea do Carmo 2020</t>
  </si>
  <si>
    <t>BASE - Brincadeiras para o aprendizado socioemocional: um programa de intervenção precoce na educação infantil</t>
  </si>
  <si>
    <t>Luisa Lina Villa</t>
  </si>
  <si>
    <t>Cornell Medical College - NIH</t>
  </si>
  <si>
    <t>Cornell-HPV-Associated Cancers- CLINICAL</t>
  </si>
  <si>
    <t xml:space="preserve">Cornell-HPV-Associated Cancers- LAB </t>
  </si>
  <si>
    <t>Cornell-HPV-Associated Cancers- ADMIN</t>
  </si>
  <si>
    <t>Julio Cesar Batista Ferreira</t>
  </si>
  <si>
    <t>Foresee</t>
  </si>
  <si>
    <t>OMS</t>
  </si>
  <si>
    <t xml:space="preserve">BRAINFARMA-Pesquisa e Inovação - Gastro </t>
  </si>
  <si>
    <t>Brainfarma</t>
  </si>
  <si>
    <t>Suzane Kioko Ono</t>
  </si>
  <si>
    <t>SES (PORTARIA)</t>
  </si>
  <si>
    <t>Reforma Centro do Trauma do ICHC</t>
  </si>
  <si>
    <t>CAIXA / MS</t>
  </si>
  <si>
    <t>RADVID 19 - INRAD</t>
  </si>
  <si>
    <t>Petrobras</t>
  </si>
  <si>
    <t>Reforma da Unidade Ambulatorial da Divisão de Cirurgia do Aparelho Digestivo e Coloproctologia do ICHC</t>
  </si>
  <si>
    <t>12/05/2023</t>
  </si>
  <si>
    <t>Reforma das Unidades da área de Ginecologia do ICHC</t>
  </si>
  <si>
    <t>31/08/2025</t>
  </si>
  <si>
    <t>Brigitte Feiner</t>
  </si>
  <si>
    <t>Segurança Viária - 2020</t>
  </si>
  <si>
    <t>JHU - PREVINE-TB - MEDICINA PREVENTIVA</t>
  </si>
  <si>
    <t>JHU</t>
  </si>
  <si>
    <t>Doação - Primeiros Laços - Fmcsv - Ipq</t>
  </si>
  <si>
    <t>COVPN 3003 - HPTN - M.I.</t>
  </si>
  <si>
    <t>FHI 361</t>
  </si>
  <si>
    <t>COVPN 3003 - HPTN - M.P.</t>
  </si>
  <si>
    <t>Equipamentos Obstetrícia - ICHC</t>
  </si>
  <si>
    <t>Rossana Pulcineli Vieira Francisco</t>
  </si>
  <si>
    <t>Equipamentos 2020 - INCOR</t>
  </si>
  <si>
    <t>Luiz Antonio Machado César</t>
  </si>
  <si>
    <t>Equipamentos IPq</t>
  </si>
  <si>
    <t>Luciano Eduardo Maluf Patah</t>
  </si>
  <si>
    <t>31/12/2023</t>
  </si>
  <si>
    <t>Associação de Aterosclerose Sistêmica com Doença Neurodegenerativa e Cerebrovascular</t>
  </si>
  <si>
    <t>SG-21-823478-LatAm FINGERS Database</t>
  </si>
  <si>
    <t>J&amp;J-Puc Chile-Treinamento Laparoscopia</t>
  </si>
  <si>
    <t>06/12/2023</t>
  </si>
  <si>
    <t>Alberto José da Silva Duarte</t>
  </si>
  <si>
    <t>21/12/2023</t>
  </si>
  <si>
    <t>Equipamentos Oficina Ortopédica IOT</t>
  </si>
  <si>
    <t xml:space="preserve">Equipamentos Triagem Auditiva ICr </t>
  </si>
  <si>
    <t>José Pinhata Otoch</t>
  </si>
  <si>
    <t>31/12/2021</t>
  </si>
  <si>
    <t>ABDI - PLATAFORMA INTERRAD - INRAD</t>
  </si>
  <si>
    <t>ABDI - TMO - INRAD</t>
  </si>
  <si>
    <t>ABDI</t>
  </si>
  <si>
    <t>ABDI - PLATAFORMA LUCYIO - IMREA</t>
  </si>
  <si>
    <t>SG-21-815930-LatAm FINGERS</t>
  </si>
  <si>
    <t>Fondation Mérieux</t>
  </si>
  <si>
    <t>30/06/2024</t>
  </si>
  <si>
    <t>Atividades de pesquisa com enfoque em doenças infecciosas que afetam a saúde pública e populações vulneráveis principalmente na região amazônica, incluindo arbovírus</t>
  </si>
  <si>
    <t>Conv SES - Custeio - 900 Leitos Coronavírus</t>
  </si>
  <si>
    <t>Conv SES - Invest. - 900  Leitos Coronavírus</t>
  </si>
  <si>
    <t>SES - Custeio - 20 Leitos - COVID19 - HAS</t>
  </si>
  <si>
    <t>SES - Investimento - 20 Leitos - COVID19 - HAS</t>
  </si>
  <si>
    <t>Lego Foundation</t>
  </si>
  <si>
    <t>Revisão de Aprimoramento do Programa Criança Feliz (PCF)</t>
  </si>
  <si>
    <t>TA2 - Conv. 015/18 - SES - Custeio - Várzea do Carmo 2021</t>
  </si>
  <si>
    <t>Conv. SES 01342/19 - Custeio - Transp. Fígado</t>
  </si>
  <si>
    <t>Conv. SES 01342/19 - Investimento - Transp. Fígado</t>
  </si>
  <si>
    <t xml:space="preserve">Manutenção,  Operação e Consolidação do PREMIUM </t>
  </si>
  <si>
    <t>TA - Conv. 855/20  - SES - Custeio - IIER 2021</t>
  </si>
  <si>
    <t>LSHTM - London School</t>
  </si>
  <si>
    <t>01/04/2023</t>
  </si>
  <si>
    <t>Bactéroas Covid no esgoto-IMT</t>
  </si>
  <si>
    <t xml:space="preserve">Mayana Zatz </t>
  </si>
  <si>
    <t>Conv. SES - Custeio - IIER - SERV LAB. 2020</t>
  </si>
  <si>
    <t>FAI·UFSCAR - AVIAÇÃO CIVIL - FOFITO</t>
  </si>
  <si>
    <t>Talita Naiara Rossi da Silva</t>
  </si>
  <si>
    <t>UFSCAR</t>
  </si>
  <si>
    <t>Vital-Autopsia verbal na COVID-Patologia</t>
  </si>
  <si>
    <t>Vital Strategies</t>
  </si>
  <si>
    <t xml:space="preserve">Edecio Cunha Neto </t>
  </si>
  <si>
    <t>Diomics</t>
  </si>
  <si>
    <t>Vacina de DNA Covid - Imunologia</t>
  </si>
  <si>
    <t>BID - P&amp;DI SOLUÇÕES COVID-19 - INRAD</t>
  </si>
  <si>
    <t>Tratamento da depressão em idosos com estimulação magnética transcraniana repetitiva pelo método Theta-Burst</t>
  </si>
  <si>
    <t>01/02/2023</t>
  </si>
  <si>
    <t xml:space="preserve"> Imaging brain iron and protein aggregation with MRI for assessing Alzheimer’s disease pathology and progression</t>
  </si>
  <si>
    <t>Maria Concepcion Garcia Otaduy</t>
  </si>
  <si>
    <t>University of California - Berkeley</t>
  </si>
  <si>
    <t>31/01/2026</t>
  </si>
  <si>
    <t>Butantan-Vacina Influenza FLQ-01-IB- MI</t>
  </si>
  <si>
    <t>Regeneron - 0000-Cov-Ces-2115-Usp - Mi</t>
  </si>
  <si>
    <t xml:space="preserve">Regeneron </t>
  </si>
  <si>
    <t>Silvia Maria di Santi</t>
  </si>
  <si>
    <t xml:space="preserve">TA - Conv. 1626/18 - Port. 878 - Transpl. Renais </t>
  </si>
  <si>
    <t>Ester Cerdeira Sabino</t>
  </si>
  <si>
    <t>Transfusão de Plasma - MI</t>
  </si>
  <si>
    <t>Mortalidade na Pandemia - HU</t>
  </si>
  <si>
    <t>Diagnóstico Colorimétrico - MI</t>
  </si>
  <si>
    <t>Fundação ITAÚ</t>
  </si>
  <si>
    <t xml:space="preserve">CISCO </t>
  </si>
  <si>
    <t>Conectar Saúde - INRAD</t>
  </si>
  <si>
    <t>02/06/2024</t>
  </si>
  <si>
    <t>Butantan-Vacina COVID 19 SINOVAC- MI</t>
  </si>
  <si>
    <t>PRONAS - Atenção Primária - IRLM</t>
  </si>
  <si>
    <t xml:space="preserve">Orestes Vicente Forlenza </t>
  </si>
  <si>
    <t>PRONAS - Demência e Síndrome de Down - IPQ</t>
  </si>
  <si>
    <t>BRF-Covid-Plasma E Anticoagulante-Hemato</t>
  </si>
  <si>
    <t>BRF S.A.</t>
  </si>
  <si>
    <t>Projeto IMMANA</t>
  </si>
  <si>
    <t>Anopheles Darlingi 2021 - FSP</t>
  </si>
  <si>
    <t>01/06/2024</t>
  </si>
  <si>
    <t>30/04/2023</t>
  </si>
  <si>
    <t>Biomerieux S/A</t>
  </si>
  <si>
    <t>Biomerieux S/A - ARBOBIOS - MI</t>
  </si>
  <si>
    <t>Colgate-Manifestações Bucais COVID-MI</t>
  </si>
  <si>
    <t>Silvia Figueiredo Costa</t>
  </si>
  <si>
    <t>Samsung - Relógios Inteligentes - Imrea</t>
  </si>
  <si>
    <t>Samsung</t>
  </si>
  <si>
    <t>Valor Total dos Projetos Ativos Públicos Federais -  Emendas Parlamentares</t>
  </si>
  <si>
    <t>PROJETOS PÚBLICOS ESTADUAIS - EMENDAS PARLAMENTARES</t>
  </si>
  <si>
    <t>31/01/2023</t>
  </si>
  <si>
    <t>MS-Maria Rosas</t>
  </si>
  <si>
    <t>MS-Major Olímpio</t>
  </si>
  <si>
    <t>MS-Ivan Valente</t>
  </si>
  <si>
    <t>MS-Adriana Ventura</t>
  </si>
  <si>
    <t>Magazine Luiza</t>
  </si>
  <si>
    <t>FMCSV - COVID 1000 DIAS - PREVENTIVA</t>
  </si>
  <si>
    <t>Alicia Matijasevich Manitto</t>
  </si>
  <si>
    <t>Butantan-Soro Anti-Sars-Cov2-Sas-01B-Mi</t>
  </si>
  <si>
    <t>21/01/2023</t>
  </si>
  <si>
    <t>Projeto Flu73-Ext-Imt-Sanofi</t>
  </si>
  <si>
    <t>Sanofi Pasteur</t>
  </si>
  <si>
    <t>Custeio - Conv.1350/19 - Vigilância Epidemiológica</t>
  </si>
  <si>
    <t>ASS. UMANE</t>
  </si>
  <si>
    <t>FINEP/DILIPÉ</t>
  </si>
  <si>
    <t>Linhagens de SARS-COV-2 - IMT</t>
  </si>
  <si>
    <t>Malária em Área de Mineração - IMT</t>
  </si>
  <si>
    <t>Intervenções no Parto - FSP/MP</t>
  </si>
  <si>
    <t>Poluentes na Sáude Infantil - CEDI</t>
  </si>
  <si>
    <t>Bill &amp; Melinda Gates</t>
  </si>
  <si>
    <t>ViiV Healthcare</t>
  </si>
  <si>
    <t>Intervention to implement Continuum of Care Monitoring of People Living with HIV/Aids</t>
  </si>
  <si>
    <t>Unifying COVID-19 Genomics, Serology and Epidemiology in Brazil (COSERGE)</t>
  </si>
  <si>
    <t>ROCHE</t>
  </si>
  <si>
    <t>13/12/2023</t>
  </si>
  <si>
    <t>Selma Lancman</t>
  </si>
  <si>
    <t>Ministério Economia</t>
  </si>
  <si>
    <t>07/01/2023</t>
  </si>
  <si>
    <t>Diagnóstico Saúde-Fofito</t>
  </si>
  <si>
    <t>LAOHA</t>
  </si>
  <si>
    <t>Valor Total dos Projetos Ativos Públicos Estaduais - Emendas Parlamentares</t>
  </si>
  <si>
    <t>Almofada 4.0 - IMREA</t>
  </si>
  <si>
    <t>Almofada 4.0 - IMREA - DILIPÉ</t>
  </si>
  <si>
    <t>Estudo Segurança Eficácia de cabotegravir injetável - HIV</t>
  </si>
  <si>
    <t>Estudo randomizado prevenir eventos vasculares em HIV</t>
  </si>
  <si>
    <t>MS/Luiza Erundina</t>
  </si>
  <si>
    <t>30/03/2024</t>
  </si>
  <si>
    <t>Samira Luiza dos Apostolos Pereira</t>
  </si>
  <si>
    <t>Alim. Ultra-Processados</t>
  </si>
  <si>
    <t>Imperial College</t>
  </si>
  <si>
    <t>ACSR (2)-MOL.INFEC.</t>
  </si>
  <si>
    <t>UHN</t>
  </si>
  <si>
    <t>Evaldo Stanislau A. de Araujo</t>
  </si>
  <si>
    <t>variavel</t>
  </si>
  <si>
    <t>27/12/2022</t>
  </si>
  <si>
    <t>11/01/2024</t>
  </si>
  <si>
    <t>Abbott</t>
  </si>
  <si>
    <t>Abbott - Vírus No Brasil - MI</t>
  </si>
  <si>
    <t>MS-Tabata Amaral</t>
  </si>
  <si>
    <t>24/11/2022</t>
  </si>
  <si>
    <t>MS - Síndrome Falciforme - HEMATO</t>
  </si>
  <si>
    <t>MS - Hemostasia - Capital - HEMATO</t>
  </si>
  <si>
    <t>MS - Hemostasia - Custeio - HEMATO</t>
  </si>
  <si>
    <t>MS-Senador Giordano</t>
  </si>
  <si>
    <t>MS - Equipamentos 2021 - ICR</t>
  </si>
  <si>
    <t>MS-Luiz Philippe Orleans</t>
  </si>
  <si>
    <t>MS - Equipamentos 2021 - GASTRO</t>
  </si>
  <si>
    <t>MS - Equipamentos 2021 - NEUROCIRURGIA</t>
  </si>
  <si>
    <t xml:space="preserve">Alexandra Valéria Maria Brentani </t>
  </si>
  <si>
    <t>MS-Poluição na Saúde Infantil-CEDI-FMUSP</t>
  </si>
  <si>
    <t>16/04/2023</t>
  </si>
  <si>
    <t>MS-Reforma Ginecologia 2021-ICHC-CEF</t>
  </si>
  <si>
    <t>15/12/2024</t>
  </si>
  <si>
    <t>MS - Equipamentos 2021 - GERIATRIA</t>
  </si>
  <si>
    <t>15/12/2022</t>
  </si>
  <si>
    <t>MS - Reforma LIM 31 2021 - ICHC-CEF</t>
  </si>
  <si>
    <t>28/12/2024</t>
  </si>
  <si>
    <t>MS - RM IOT E INRAD - HCFMUSP</t>
  </si>
  <si>
    <t>MS - RM INRAD - HCFMUSP</t>
  </si>
  <si>
    <t>ABDI - OPEN RAN 5G - INRAD</t>
  </si>
  <si>
    <t>24/11/2023</t>
  </si>
  <si>
    <t>HUAWEI - PLATAFORMA DE ALGORITMOS - NIT</t>
  </si>
  <si>
    <t>HUAWEI</t>
  </si>
  <si>
    <t>TA 03/2021 - Investimento</t>
  </si>
  <si>
    <t>TA 04/2021 - Emendas Parlamentares</t>
  </si>
  <si>
    <t>Valor Total do Contrato de Gestão IRLM</t>
  </si>
  <si>
    <t>CONTRATO DE GESTÃO - IRLM</t>
  </si>
  <si>
    <t>TA 01/2021 - Contrato de Gestão - IRLM</t>
  </si>
  <si>
    <t>HCFMUSP - INFRA LIMS 2015 - DIREX LIMS</t>
  </si>
  <si>
    <t>HCFMUSP</t>
  </si>
  <si>
    <t>Eurípedes Constantino Miguel Filho</t>
  </si>
  <si>
    <t>UNICEF</t>
  </si>
  <si>
    <t>TA 2 - Conv. 855/20  - SES - Custeio - IIER 2022</t>
  </si>
  <si>
    <t>17/09/2024</t>
  </si>
  <si>
    <t>14/01/2023</t>
  </si>
  <si>
    <t>Milken Institute</t>
  </si>
  <si>
    <t>13/01/2024</t>
  </si>
  <si>
    <t>28/02/2023</t>
  </si>
  <si>
    <t>Conv.18/22-SES - Custeio - Casa da Aids-2022</t>
  </si>
  <si>
    <t>28/11/2022</t>
  </si>
  <si>
    <t>Conv. 21/2022 - SES - Custeio - Enf ICHC - 2022</t>
  </si>
  <si>
    <t>Conv. 21/2022 - SES - Custeio - Enf ICR - 2022</t>
  </si>
  <si>
    <t>Conv. 21/2022 - SES - Custeio - Enf  IPQ - 2022</t>
  </si>
  <si>
    <t xml:space="preserve">Conv. 19/2022 - SES - Custeio - CEDMAC - 2022 </t>
  </si>
  <si>
    <t>Conv. 22/22 - SES - Custeio - Transporte de Órgão - 2022</t>
  </si>
  <si>
    <t>Conv. 07/2022 - SES- IMREA V. Mariana - 2022</t>
  </si>
  <si>
    <t xml:space="preserve">Conv. 08/2022 - IMREA Lapa/Umarizal - 2022 </t>
  </si>
  <si>
    <t>TA4 - Conv. 015/18 - SES - Custeio - Várzea do Carmo 2022</t>
  </si>
  <si>
    <t>André Russowsky Brunoni</t>
  </si>
  <si>
    <t>PROJETOS de INOVAÇÃO</t>
  </si>
  <si>
    <t>Valor Total dos Projetos de Inovação</t>
  </si>
  <si>
    <t>GE-INRAD</t>
  </si>
  <si>
    <t>Testes e Estudos - ICB</t>
  </si>
  <si>
    <t>Microbiota - IPQ</t>
  </si>
  <si>
    <t>Adolecentes Grávidas - IPQ</t>
  </si>
  <si>
    <t>Estudo ILIAD - M.I.</t>
  </si>
  <si>
    <t xml:space="preserve">Projeto Transplantes Renais </t>
  </si>
  <si>
    <t>INAGBE - Projeto Angola EEP</t>
  </si>
  <si>
    <t>MS Angola</t>
  </si>
  <si>
    <t>Testes e Estudos 2022 - ICB</t>
  </si>
  <si>
    <t>14/06/2024</t>
  </si>
  <si>
    <t>GE-ESTUDO CARCINOMA HEPATOCELULAR-INRAD</t>
  </si>
  <si>
    <t>Conv.50/2022-Cemim e Enfermagem IOT-2022</t>
  </si>
  <si>
    <t>31/03/2023</t>
  </si>
  <si>
    <t>OPAS-TREIN.AUTÓPSIAS NÃO-INVASIVAS-SVOC</t>
  </si>
  <si>
    <t>Luiz Fernando Ferraz Da Silva</t>
  </si>
  <si>
    <t>07/02/2023</t>
  </si>
  <si>
    <t>20/05/2025</t>
  </si>
  <si>
    <t>31/08/2024</t>
  </si>
  <si>
    <t>Nih-Biomarcadores 2022-IMT</t>
  </si>
  <si>
    <t>31/03/2026</t>
  </si>
  <si>
    <t>29/05/2023</t>
  </si>
  <si>
    <t>08/06/2023</t>
  </si>
  <si>
    <t>10/06/2023</t>
  </si>
  <si>
    <t>Johns Hopkins (JHPiego)</t>
  </si>
  <si>
    <t>30/04/2024</t>
  </si>
  <si>
    <t xml:space="preserve">Hiro Goto </t>
  </si>
  <si>
    <t>Vetores de Leishmaniose</t>
  </si>
  <si>
    <t>Warwick</t>
  </si>
  <si>
    <t>25/11/2022</t>
  </si>
  <si>
    <t>02/07/2023</t>
  </si>
  <si>
    <t>OPAS - COMBINA 4 - PREVENTIVA</t>
  </si>
  <si>
    <t>14/03/2023</t>
  </si>
  <si>
    <t>Doação - Projeto Neurologia - Roche</t>
  </si>
  <si>
    <t>Validação da Escala Global de Desenvolvimento (GSED) para o contexto brasileiro - Fase 2</t>
  </si>
  <si>
    <t>University of California - San Francisco</t>
  </si>
  <si>
    <t>25/05/2024</t>
  </si>
  <si>
    <t>Baylor</t>
  </si>
  <si>
    <t>02/05/2023</t>
  </si>
  <si>
    <t>AHPBA FOUND</t>
  </si>
  <si>
    <t>10/03/2024</t>
  </si>
  <si>
    <t>Fellowship Cir. Hepatobiliar</t>
  </si>
  <si>
    <t>Variações Genomicas -TOC - IPQ</t>
  </si>
  <si>
    <t>Mount Sinai</t>
  </si>
  <si>
    <t>Butantan-Eventos Adversos Sinovac-Cseb</t>
  </si>
  <si>
    <t>Ademir Lopes Junior</t>
  </si>
  <si>
    <t>09/02/2024</t>
  </si>
  <si>
    <t>Fábio Martins Corrêa</t>
  </si>
  <si>
    <t>30/06/2023</t>
  </si>
  <si>
    <t>07/10/2025</t>
  </si>
  <si>
    <t xml:space="preserve">UMANE </t>
  </si>
  <si>
    <t>MAHLE-Meditação Na Neuropsiquiatria-IPq</t>
  </si>
  <si>
    <t>Instituo Mahle</t>
  </si>
  <si>
    <t>ITPS-Doenças Reumatologicas-Reumato</t>
  </si>
  <si>
    <t>Instituo Todos pela Saúde - ITpS</t>
  </si>
  <si>
    <t>31/01/2024</t>
  </si>
  <si>
    <t>31/05/2023</t>
  </si>
  <si>
    <r>
      <t xml:space="preserve">16/08/2022                     </t>
    </r>
    <r>
      <rPr>
        <sz val="10"/>
        <rFont val="Arial"/>
        <family val="2"/>
      </rPr>
      <t>(será prorrogado)</t>
    </r>
  </si>
  <si>
    <t>Aigora - Pesquisa Inovação - INOVAHC</t>
  </si>
  <si>
    <t>AIGORA GMBH</t>
  </si>
  <si>
    <t>18/03/2023</t>
  </si>
  <si>
    <t>18/12/2022</t>
  </si>
  <si>
    <t>04/02/2024</t>
  </si>
  <si>
    <t>CONV.21/22-SES-ENFERMAGEM HCFMUSP-2022</t>
  </si>
  <si>
    <t>GE-EMBOLIZAÇÃO EMERGENTES-INRAD</t>
  </si>
  <si>
    <t>ITPS – Síndrome Pós-Covid-19 - FMUSP</t>
  </si>
  <si>
    <t>ITPS-Pofissionais HC Vacinados COVID-MI</t>
  </si>
  <si>
    <t>Carlos Roberto Ribeiro de Carvalho</t>
  </si>
  <si>
    <t>C. Temperos-Vinagre Maçã ou Romã-LIM 26</t>
  </si>
  <si>
    <t>Companhia dos Temperos Ltda</t>
  </si>
  <si>
    <t>Leandro Da Costa Lane Valiengo</t>
  </si>
  <si>
    <t>MS-Kin Kataguiri</t>
  </si>
  <si>
    <t>MS - Realidade Virtual Imersiva - lim 62</t>
  </si>
  <si>
    <t>06/07/2023</t>
  </si>
  <si>
    <t>MS - Equipamentos 2022 - LIM 26</t>
  </si>
  <si>
    <t>MS - Equipamentos 2021 - LIM 4</t>
  </si>
  <si>
    <t>MS - Equipamentos  C. Cirúrgia ICHC</t>
  </si>
  <si>
    <t>MS - Reforma laborat. Microbiologia - ICHC</t>
  </si>
  <si>
    <t>MS- Tratamento Transtorno Depressivo-IPQ</t>
  </si>
  <si>
    <t>MS - Reforma geriatria 2022 - ICHC-CEF</t>
  </si>
  <si>
    <t>26/05/2025</t>
  </si>
  <si>
    <t>21/07/2023</t>
  </si>
  <si>
    <t>15/09/2023</t>
  </si>
  <si>
    <t>20/06/2024</t>
  </si>
  <si>
    <t>SES - Custeio - Emenda Mara Gabrilli - Port 736/22 - IMREA</t>
  </si>
  <si>
    <t>SES-MAC-Em.Parl.Giordano-Port.736-IOT</t>
  </si>
  <si>
    <t>Harvard-Coorte Brain Games-Pediatria</t>
  </si>
  <si>
    <t>30/01/2026</t>
  </si>
  <si>
    <t>Assessing the prospective role of ulytaprocessed foods on adiposity-related outcomes in Brazil</t>
  </si>
  <si>
    <t>31/08/2023</t>
  </si>
  <si>
    <t>31/09/2023</t>
  </si>
  <si>
    <t>03/07/2023</t>
  </si>
  <si>
    <t>PRONAS - Dor Do Membro Fantasma - IMREA</t>
  </si>
  <si>
    <t>PRONAS - Reab. Adulto Com Avc - IMREA</t>
  </si>
  <si>
    <t>01/07/2023</t>
  </si>
  <si>
    <t>Estudo HOPE</t>
  </si>
  <si>
    <t>Considerações sobre vigências do Contrato de Gestão:</t>
  </si>
  <si>
    <t>CG 72.015 - A vigência do Contrato de Gestão é de 05 anos, ou seja: até 31/08/2025 (assinado em 01/09/2020), mas todos os exercícios ocorrem as publicações com os valores anuais, a serem repassados.</t>
  </si>
  <si>
    <t>Univ. Carolina do Norte</t>
  </si>
  <si>
    <t xml:space="preserve">OPAS - Incorp. Tecnologias no SUS-NATS </t>
  </si>
  <si>
    <t>OPAS - Diretrizes Terapêuticas SUS-NATS</t>
  </si>
  <si>
    <t>OPAS - Itens Judicializados SUS - NATS</t>
  </si>
  <si>
    <t>06/06/2023</t>
  </si>
  <si>
    <t>18/06/2023</t>
  </si>
  <si>
    <t>14/07/2023</t>
  </si>
  <si>
    <t>02/0/2025</t>
  </si>
  <si>
    <t>11/10/2023</t>
  </si>
  <si>
    <t>EMS/USP/FAPESP - XENOTRANSPLANTE</t>
  </si>
  <si>
    <t>Epitelio Olfat.-LIM 5</t>
  </si>
  <si>
    <t>29/11/2023</t>
  </si>
  <si>
    <t xml:space="preserve"> 02/05/2024</t>
  </si>
  <si>
    <t xml:space="preserve"> 06/05/2024</t>
  </si>
  <si>
    <t xml:space="preserve">  julho/2024</t>
  </si>
  <si>
    <t>31/03/2025</t>
  </si>
  <si>
    <t>25/09/2023</t>
  </si>
  <si>
    <t>12/08/2023</t>
  </si>
  <si>
    <t>14/09/2025</t>
  </si>
  <si>
    <t>Port..3902/21 - Sequenciador Genético-IMT</t>
  </si>
  <si>
    <t>AIGORA-Raio X do Tórax - INOVAHC</t>
  </si>
  <si>
    <t>30/09/2023</t>
  </si>
  <si>
    <t>31/07/2023</t>
  </si>
  <si>
    <t>Mentor Worldwde - Edtudo MS-006/LIM04</t>
  </si>
  <si>
    <t>Cristina Pires Camargo</t>
  </si>
  <si>
    <t>Mentor Worldwide LLC</t>
  </si>
  <si>
    <t>SES - TA7 - Conv. 1626/18 - SES - Inc. MAC - Bancada Paulista</t>
  </si>
  <si>
    <t>TA 7-Conv.1626/18-SES-Port. 1503/21-MAC-ICESP - Bancada Paulista</t>
  </si>
  <si>
    <t>SES - Custeio - Port. 2346/17 - MAC Gineco - Em.Parl.Roberto Alves</t>
  </si>
  <si>
    <t>SES - TA7 - Conv. 1626/18 - SES - Inc. MAC - Gineco - Bancada Paulista</t>
  </si>
  <si>
    <t>SES - Custeio - Port. 1524/18 - ICHC - Em.Parl.Jefferson Campos</t>
  </si>
  <si>
    <t>SES - Custeio - Port. 1546/18 - ICHC - Em.Parl.Fausto Pinato</t>
  </si>
  <si>
    <t>SES - TA7 - Conv. 1626/18 - SES - Inc. MAC - Anest. - Bancada Paulista</t>
  </si>
  <si>
    <t>SES-Custeio-Port.1662/19-Gastro(Aparelho Digestivo) - Luiza Erundina</t>
  </si>
  <si>
    <t>SES - Custeio - Port. 1323/18 - MAC - Gastro 2 - Em.Parl.Paulo Maluf</t>
  </si>
  <si>
    <t>SES - Custeio - Port. 1323/18 - MAC - Gastro 1 - Em.Parl.Miguel Lombardi</t>
  </si>
  <si>
    <t>SES - Custeio - Port. 2953/17 - MAC - Gastro - Relator Geral</t>
  </si>
  <si>
    <t>SES - Custeio - Port. 3520/17 - ICHC - Relator Geral</t>
  </si>
  <si>
    <t>TA7 - Conv. 1626/18 - SES - Port. 1503/21 - MAC - HC - Bancada Paulista</t>
  </si>
  <si>
    <t>Pot.1398/21 - Increm. MAC HC - General Paternelli</t>
  </si>
  <si>
    <t>SES - Custeio - PORT. 728 - Emenda Karla Sastre</t>
  </si>
  <si>
    <t>SES - Custeio - Emenda Mara Gabrilli - IOT - Em.Parl.Mara Gabrilli</t>
  </si>
  <si>
    <t>TA1 - Conv. 1626/18 - SES - Port. 3765 - MAC - IOT - Em.Parl.Mara Gabrilli</t>
  </si>
  <si>
    <t>TA1-Conv.1626/18 -SES-Port.3765-MAC-IMREA - Em.Parl.Mara Gabrilli</t>
  </si>
  <si>
    <t>Port.1398/21-Increm. MAC IMREA-Maria Rosas</t>
  </si>
  <si>
    <t>SES-MAC-E..Parl.Mara GabrilliI-Port.736-CEGH</t>
  </si>
  <si>
    <t>TA1-Conv.1626/18-SES-Port.3765-MAC-CEGH - Em.Parl.Mara Gabrilli</t>
  </si>
  <si>
    <t>SES-MAC-Em.Parl. Adriana Ventura-Port.731-IOT</t>
  </si>
  <si>
    <t>SES-MAC-Em.Parl.Maria Rosas-Port.731-IPQ</t>
  </si>
  <si>
    <t>Estudo ELEA</t>
  </si>
  <si>
    <t>Vanderbilt University</t>
  </si>
  <si>
    <t>Teste Imunocromatográfico Rápido</t>
  </si>
  <si>
    <t>TA 02/2022 - Investimento</t>
  </si>
  <si>
    <t>14/09/2023</t>
  </si>
  <si>
    <t>FINEP - Molecular - Direx - Lims</t>
  </si>
  <si>
    <t>Ulysses Ribeiro Junior</t>
  </si>
  <si>
    <t>16/10/2024</t>
  </si>
  <si>
    <t>Universidade de California-Pesq. Neurodegener - Neuro</t>
  </si>
  <si>
    <t>Universidade da California-Agreement 13196Sc-Neuro</t>
  </si>
  <si>
    <t>Universidade da California-Agreement 13217SC-Neuro</t>
  </si>
  <si>
    <t>20/12/2024</t>
  </si>
  <si>
    <r>
      <t xml:space="preserve">19/10/2022                  </t>
    </r>
    <r>
      <rPr>
        <sz val="11"/>
        <rFont val="Arial"/>
        <family val="2"/>
      </rPr>
      <t>(será prorrogado)</t>
    </r>
  </si>
  <si>
    <t>Everson Luiz de Almeida Artifon</t>
  </si>
  <si>
    <t>Esper Georges Kallás/Karim Yaqub Ibrahim</t>
  </si>
  <si>
    <t>Expedito José de Albuquerque Luna</t>
  </si>
  <si>
    <t xml:space="preserve">Jose Otavio Costa Auler Junior </t>
  </si>
  <si>
    <t>Mariana Matera Veras</t>
  </si>
  <si>
    <t xml:space="preserve">Matias Chiarastelli Salomão </t>
  </si>
  <si>
    <t>Vivian Helena Ieda Avelino da Silva</t>
  </si>
  <si>
    <t>05/06/2023</t>
  </si>
  <si>
    <t>27/06/2023</t>
  </si>
  <si>
    <t xml:space="preserve">Preventing Obesity </t>
  </si>
  <si>
    <t>MS - Equipamentos 2022 - Gineco</t>
  </si>
  <si>
    <t xml:space="preserve">TA 03/2022 - MAC Toxina Botulinica </t>
  </si>
  <si>
    <t xml:space="preserve">SES MAC </t>
  </si>
  <si>
    <t>30/11/2023</t>
  </si>
  <si>
    <t>02/12/2023</t>
  </si>
  <si>
    <t>17/12/2023</t>
  </si>
  <si>
    <t>Projetos Ativos Posição em 31 de dezembro 2022</t>
  </si>
  <si>
    <t>Valor Total dos Projetos Ativos em Dezembro - 2022</t>
  </si>
  <si>
    <t>Kaio Jia Bin</t>
  </si>
  <si>
    <t>PRONON - Plataforma de Células-Hemato</t>
  </si>
  <si>
    <t>13/09/2025</t>
  </si>
  <si>
    <t>31/12/2027</t>
  </si>
  <si>
    <t>TA 3 - Conv. 855/20  - SES - Custeio - IIER 2023</t>
  </si>
  <si>
    <t>Carla Gonçalves Schahin Saad</t>
  </si>
  <si>
    <t>TA5 - Conv. 015/18 - SES - Custeio - Várzea do Carmo 2023</t>
  </si>
  <si>
    <t>19/03/2023</t>
  </si>
  <si>
    <t>TA 04/2022 - Investimento</t>
  </si>
  <si>
    <t>MS – Doenças Desmielinizantes – LIM 15</t>
  </si>
  <si>
    <t>MS-Carlos Zarattini</t>
  </si>
  <si>
    <t>04/11/2024</t>
  </si>
  <si>
    <t>MPT-MG-Equipamento Hemato</t>
  </si>
  <si>
    <t>Roche-ATS in vitro-laboratorio central</t>
  </si>
  <si>
    <t>Alberto josé da silva duarte</t>
  </si>
  <si>
    <t>BIB - DOAÇÃO PROJETO CISM - IPQ</t>
  </si>
  <si>
    <t>BIB</t>
  </si>
  <si>
    <t>PGFN - Saúde Mental e Trabalho - FOFITO</t>
  </si>
  <si>
    <t>PGFN</t>
  </si>
  <si>
    <t>04/04/2024</t>
  </si>
  <si>
    <t>Fundación Infant - Vírus Sincicial - ICR</t>
  </si>
  <si>
    <t>Luiz Vicente Ribeiro Ferreira da S. Filho</t>
  </si>
  <si>
    <t>Fundación Infant</t>
  </si>
  <si>
    <t>Wellingson Silva Paiva</t>
  </si>
  <si>
    <t>em aberto</t>
  </si>
  <si>
    <t>PROJETOS PÚBLICOS FEDERAIS - TRANSFEREGOV</t>
  </si>
  <si>
    <t xml:space="preserve">Valor Total dos Projetos Ativos Públicos Federais </t>
  </si>
  <si>
    <t>PROJETOS PÚBLICOS FEDERAIS - TRANSFEREGOV               EMENDAS PARLAMENTARES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</si>
</sst>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&quot;-&quot;??_)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39">
    <xf numFmtId="0" fontId="0" fillId="0" borderId="0"/>
    <xf numFmtId="166" fontId="76" fillId="0" borderId="0" applyFont="0" applyFill="0" applyBorder="0" applyAlignment="0" applyProtection="0"/>
    <xf numFmtId="164" fontId="81" fillId="0" borderId="0" applyFont="0" applyFill="0" applyBorder="0" applyAlignment="0" applyProtection="0"/>
    <xf numFmtId="0" fontId="79" fillId="0" borderId="0"/>
    <xf numFmtId="0" fontId="81" fillId="0" borderId="0"/>
    <xf numFmtId="0" fontId="73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165" fontId="73" fillId="0" borderId="0" applyFont="0" applyFill="0" applyBorder="0" applyAlignment="0" applyProtection="0"/>
    <xf numFmtId="165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79" fillId="0" borderId="0" applyFont="0" applyFill="0" applyBorder="0" applyAlignment="0" applyProtection="0"/>
    <xf numFmtId="165" fontId="73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72" fillId="0" borderId="0"/>
    <xf numFmtId="0" fontId="71" fillId="0" borderId="0"/>
    <xf numFmtId="0" fontId="70" fillId="0" borderId="0"/>
    <xf numFmtId="43" fontId="70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43" fontId="73" fillId="0" borderId="0" applyFont="0" applyFill="0" applyBorder="0" applyAlignment="0" applyProtection="0"/>
    <xf numFmtId="0" fontId="89" fillId="0" borderId="0"/>
    <xf numFmtId="0" fontId="52" fillId="0" borderId="0"/>
    <xf numFmtId="0" fontId="73" fillId="0" borderId="0"/>
    <xf numFmtId="0" fontId="51" fillId="0" borderId="0"/>
    <xf numFmtId="0" fontId="51" fillId="0" borderId="0"/>
    <xf numFmtId="0" fontId="50" fillId="0" borderId="0"/>
    <xf numFmtId="43" fontId="49" fillId="0" borderId="0" applyFont="0" applyFill="0" applyBorder="0" applyAlignment="0" applyProtection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7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9">
    <xf numFmtId="0" fontId="0" fillId="0" borderId="0" xfId="0"/>
    <xf numFmtId="165" fontId="82" fillId="2" borderId="1" xfId="18" applyFont="1" applyFill="1" applyBorder="1" applyAlignment="1">
      <alignment horizontal="center" vertical="center"/>
    </xf>
    <xf numFmtId="165" fontId="82" fillId="2" borderId="1" xfId="18" applyFont="1" applyFill="1" applyBorder="1" applyAlignment="1">
      <alignment horizontal="center" vertical="center" wrapText="1"/>
    </xf>
    <xf numFmtId="0" fontId="80" fillId="0" borderId="5" xfId="0" applyFont="1" applyBorder="1" applyAlignment="1">
      <alignment vertical="center"/>
    </xf>
    <xf numFmtId="0" fontId="80" fillId="0" borderId="5" xfId="0" applyFont="1" applyBorder="1" applyAlignment="1">
      <alignment vertical="center" wrapText="1"/>
    </xf>
    <xf numFmtId="4" fontId="80" fillId="0" borderId="5" xfId="18" applyNumberFormat="1" applyFont="1" applyBorder="1" applyAlignment="1">
      <alignment horizontal="right" vertical="center" wrapText="1"/>
    </xf>
    <xf numFmtId="4" fontId="80" fillId="0" borderId="5" xfId="18" applyNumberFormat="1" applyFont="1" applyBorder="1" applyAlignment="1">
      <alignment horizontal="right" vertical="center"/>
    </xf>
    <xf numFmtId="165" fontId="80" fillId="0" borderId="0" xfId="18" applyFont="1" applyAlignment="1">
      <alignment horizontal="center" vertical="center"/>
    </xf>
    <xf numFmtId="165" fontId="82" fillId="0" borderId="0" xfId="18" applyFont="1" applyAlignment="1">
      <alignment horizontal="center" vertical="center"/>
    </xf>
    <xf numFmtId="165" fontId="82" fillId="0" borderId="10" xfId="18" applyFont="1" applyBorder="1" applyAlignment="1">
      <alignment horizontal="center" vertical="center"/>
    </xf>
    <xf numFmtId="165" fontId="82" fillId="0" borderId="10" xfId="18" applyFont="1" applyBorder="1" applyAlignment="1">
      <alignment horizontal="right" vertical="center" wrapText="1"/>
    </xf>
    <xf numFmtId="4" fontId="80" fillId="0" borderId="5" xfId="21" applyNumberFormat="1" applyFont="1" applyBorder="1" applyAlignment="1">
      <alignment horizontal="right" vertical="center" wrapText="1"/>
    </xf>
    <xf numFmtId="0" fontId="75" fillId="0" borderId="0" xfId="5" applyFont="1" applyAlignment="1">
      <alignment horizontal="center" vertical="center" wrapText="1"/>
    </xf>
    <xf numFmtId="0" fontId="75" fillId="0" borderId="0" xfId="5" applyFont="1" applyAlignment="1">
      <alignment vertical="center"/>
    </xf>
    <xf numFmtId="0" fontId="82" fillId="2" borderId="1" xfId="5" applyFont="1" applyFill="1" applyBorder="1" applyAlignment="1">
      <alignment horizontal="center" vertical="center" wrapText="1"/>
    </xf>
    <xf numFmtId="0" fontId="80" fillId="0" borderId="9" xfId="5" applyFont="1" applyBorder="1" applyAlignment="1">
      <alignment horizontal="center" vertical="center"/>
    </xf>
    <xf numFmtId="0" fontId="80" fillId="0" borderId="9" xfId="5" applyFont="1" applyBorder="1" applyAlignment="1">
      <alignment horizontal="left" vertical="center" wrapText="1"/>
    </xf>
    <xf numFmtId="0" fontId="80" fillId="0" borderId="5" xfId="5" applyFont="1" applyBorder="1" applyAlignment="1">
      <alignment horizontal="center" vertical="center"/>
    </xf>
    <xf numFmtId="0" fontId="80" fillId="0" borderId="5" xfId="5" applyFont="1" applyBorder="1" applyAlignment="1">
      <alignment horizontal="left" vertical="center" wrapText="1"/>
    </xf>
    <xf numFmtId="14" fontId="80" fillId="0" borderId="5" xfId="5" applyNumberFormat="1" applyFont="1" applyBorder="1" applyAlignment="1">
      <alignment horizontal="center" vertical="center"/>
    </xf>
    <xf numFmtId="4" fontId="80" fillId="0" borderId="5" xfId="5" applyNumberFormat="1" applyFont="1" applyBorder="1" applyAlignment="1">
      <alignment horizontal="right" vertical="center" wrapText="1"/>
    </xf>
    <xf numFmtId="0" fontId="80" fillId="0" borderId="5" xfId="5" applyFont="1" applyBorder="1" applyAlignment="1">
      <alignment horizontal="center" vertical="center" wrapText="1"/>
    </xf>
    <xf numFmtId="0" fontId="83" fillId="0" borderId="5" xfId="5" applyFont="1" applyBorder="1" applyAlignment="1">
      <alignment horizontal="center" vertical="center"/>
    </xf>
    <xf numFmtId="14" fontId="83" fillId="0" borderId="5" xfId="5" applyNumberFormat="1" applyFont="1" applyBorder="1" applyAlignment="1">
      <alignment horizontal="center" vertical="center"/>
    </xf>
    <xf numFmtId="0" fontId="87" fillId="0" borderId="5" xfId="5" applyFont="1" applyBorder="1" applyAlignment="1">
      <alignment horizontal="center" vertical="center"/>
    </xf>
    <xf numFmtId="0" fontId="88" fillId="0" borderId="0" xfId="5" applyFont="1" applyAlignment="1">
      <alignment vertical="center"/>
    </xf>
    <xf numFmtId="0" fontId="80" fillId="0" borderId="0" xfId="5" applyFont="1" applyAlignment="1">
      <alignment horizontal="center" vertical="center"/>
    </xf>
    <xf numFmtId="14" fontId="80" fillId="0" borderId="0" xfId="5" applyNumberFormat="1" applyFont="1" applyAlignment="1">
      <alignment horizontal="center" vertical="center"/>
    </xf>
    <xf numFmtId="0" fontId="80" fillId="0" borderId="12" xfId="5" applyFont="1" applyBorder="1" applyAlignment="1">
      <alignment horizontal="center" vertical="center"/>
    </xf>
    <xf numFmtId="0" fontId="80" fillId="0" borderId="8" xfId="5" applyFont="1" applyBorder="1" applyAlignment="1">
      <alignment horizontal="center" vertical="center"/>
    </xf>
    <xf numFmtId="0" fontId="82" fillId="0" borderId="0" xfId="5" applyFont="1" applyAlignment="1">
      <alignment vertical="center"/>
    </xf>
    <xf numFmtId="0" fontId="82" fillId="2" borderId="1" xfId="5" applyFont="1" applyFill="1" applyBorder="1" applyAlignment="1">
      <alignment horizontal="center" vertical="center"/>
    </xf>
    <xf numFmtId="0" fontId="87" fillId="0" borderId="4" xfId="5" applyFont="1" applyBorder="1" applyAlignment="1">
      <alignment horizontal="center" vertical="center"/>
    </xf>
    <xf numFmtId="0" fontId="87" fillId="0" borderId="5" xfId="5" applyFont="1" applyBorder="1" applyAlignment="1">
      <alignment vertical="center"/>
    </xf>
    <xf numFmtId="4" fontId="87" fillId="0" borderId="5" xfId="21" applyNumberFormat="1" applyFont="1" applyBorder="1" applyAlignment="1">
      <alignment horizontal="right" vertical="center" wrapText="1"/>
    </xf>
    <xf numFmtId="0" fontId="82" fillId="0" borderId="10" xfId="5" applyFont="1" applyBorder="1" applyAlignment="1">
      <alignment vertical="center"/>
    </xf>
    <xf numFmtId="0" fontId="75" fillId="4" borderId="0" xfId="5" applyFont="1" applyFill="1" applyAlignment="1">
      <alignment vertical="center"/>
    </xf>
    <xf numFmtId="0" fontId="80" fillId="4" borderId="5" xfId="5" applyFont="1" applyFill="1" applyBorder="1" applyAlignment="1">
      <alignment horizontal="center" vertical="center"/>
    </xf>
    <xf numFmtId="0" fontId="80" fillId="0" borderId="5" xfId="5" applyFont="1" applyBorder="1" applyAlignment="1">
      <alignment vertical="center"/>
    </xf>
    <xf numFmtId="0" fontId="80" fillId="0" borderId="0" xfId="5" applyFont="1" applyAlignment="1">
      <alignment vertical="center"/>
    </xf>
    <xf numFmtId="0" fontId="80" fillId="0" borderId="8" xfId="5" applyFont="1" applyBorder="1" applyAlignment="1">
      <alignment vertical="center"/>
    </xf>
    <xf numFmtId="0" fontId="80" fillId="0" borderId="6" xfId="5" applyFont="1" applyBorder="1" applyAlignment="1">
      <alignment horizontal="center" vertical="center"/>
    </xf>
    <xf numFmtId="14" fontId="80" fillId="0" borderId="6" xfId="5" applyNumberFormat="1" applyFont="1" applyBorder="1" applyAlignment="1">
      <alignment horizontal="center" vertical="center"/>
    </xf>
    <xf numFmtId="0" fontId="80" fillId="0" borderId="6" xfId="5" applyFont="1" applyBorder="1" applyAlignment="1">
      <alignment horizontal="left" vertical="center" wrapText="1"/>
    </xf>
    <xf numFmtId="0" fontId="80" fillId="0" borderId="6" xfId="5" applyFont="1" applyBorder="1" applyAlignment="1">
      <alignment horizontal="center" vertical="center" wrapText="1"/>
    </xf>
    <xf numFmtId="4" fontId="80" fillId="0" borderId="6" xfId="5" applyNumberFormat="1" applyFont="1" applyBorder="1" applyAlignment="1">
      <alignment horizontal="right" vertical="center" wrapText="1"/>
    </xf>
    <xf numFmtId="4" fontId="80" fillId="0" borderId="6" xfId="21" applyNumberFormat="1" applyFont="1" applyBorder="1" applyAlignment="1">
      <alignment horizontal="right" vertical="center" wrapText="1"/>
    </xf>
    <xf numFmtId="0" fontId="87" fillId="0" borderId="4" xfId="5" applyFont="1" applyBorder="1" applyAlignment="1">
      <alignment vertical="center"/>
    </xf>
    <xf numFmtId="0" fontId="87" fillId="0" borderId="8" xfId="5" applyFont="1" applyBorder="1" applyAlignment="1">
      <alignment horizontal="center" vertical="center"/>
    </xf>
    <xf numFmtId="0" fontId="87" fillId="0" borderId="6" xfId="5" applyFont="1" applyBorder="1" applyAlignment="1">
      <alignment horizontal="center" vertical="center"/>
    </xf>
    <xf numFmtId="0" fontId="87" fillId="0" borderId="6" xfId="5" applyFont="1" applyBorder="1" applyAlignment="1">
      <alignment vertical="center"/>
    </xf>
    <xf numFmtId="4" fontId="87" fillId="0" borderId="6" xfId="21" applyNumberFormat="1" applyFont="1" applyBorder="1" applyAlignment="1">
      <alignment horizontal="right" vertical="center" wrapText="1"/>
    </xf>
    <xf numFmtId="4" fontId="83" fillId="0" borderId="5" xfId="18" applyNumberFormat="1" applyFont="1" applyBorder="1" applyAlignment="1">
      <alignment horizontal="right" vertical="center" wrapText="1"/>
    </xf>
    <xf numFmtId="14" fontId="80" fillId="0" borderId="14" xfId="5" applyNumberFormat="1" applyFont="1" applyBorder="1" applyAlignment="1">
      <alignment horizontal="center" vertical="center"/>
    </xf>
    <xf numFmtId="0" fontId="78" fillId="0" borderId="0" xfId="5" applyFont="1" applyAlignment="1">
      <alignment vertical="center"/>
    </xf>
    <xf numFmtId="0" fontId="77" fillId="0" borderId="0" xfId="5" applyFont="1" applyAlignment="1">
      <alignment vertical="center"/>
    </xf>
    <xf numFmtId="4" fontId="80" fillId="0" borderId="6" xfId="18" applyNumberFormat="1" applyFont="1" applyBorder="1" applyAlignment="1">
      <alignment horizontal="right" vertical="center" wrapText="1"/>
    </xf>
    <xf numFmtId="0" fontId="80" fillId="0" borderId="4" xfId="5" applyFont="1" applyBorder="1" applyAlignment="1">
      <alignment horizontal="left" vertical="center"/>
    </xf>
    <xf numFmtId="0" fontId="80" fillId="0" borderId="5" xfId="5" applyFont="1" applyBorder="1" applyAlignment="1">
      <alignment vertical="center" wrapText="1"/>
    </xf>
    <xf numFmtId="0" fontId="80" fillId="0" borderId="6" xfId="5" applyFont="1" applyBorder="1" applyAlignment="1">
      <alignment vertical="center"/>
    </xf>
    <xf numFmtId="0" fontId="80" fillId="0" borderId="4" xfId="5" applyFont="1" applyBorder="1" applyAlignment="1">
      <alignment horizontal="center" vertical="center" wrapText="1"/>
    </xf>
    <xf numFmtId="0" fontId="80" fillId="0" borderId="4" xfId="5" applyFont="1" applyBorder="1" applyAlignment="1">
      <alignment vertical="center" wrapText="1"/>
    </xf>
    <xf numFmtId="0" fontId="80" fillId="0" borderId="4" xfId="5" applyFont="1" applyBorder="1" applyAlignment="1">
      <alignment horizontal="center" vertical="center"/>
    </xf>
    <xf numFmtId="0" fontId="80" fillId="0" borderId="0" xfId="5" applyFont="1" applyAlignment="1">
      <alignment horizontal="center" vertical="center" wrapText="1"/>
    </xf>
    <xf numFmtId="165" fontId="82" fillId="0" borderId="0" xfId="18" applyFont="1" applyAlignment="1">
      <alignment horizontal="right" vertical="center"/>
    </xf>
    <xf numFmtId="14" fontId="80" fillId="4" borderId="5" xfId="5" applyNumberFormat="1" applyFont="1" applyFill="1" applyBorder="1" applyAlignment="1">
      <alignment horizontal="center" vertical="center"/>
    </xf>
    <xf numFmtId="0" fontId="80" fillId="4" borderId="5" xfId="5" applyFont="1" applyFill="1" applyBorder="1" applyAlignment="1">
      <alignment horizontal="left" vertical="center" wrapText="1"/>
    </xf>
    <xf numFmtId="0" fontId="80" fillId="4" borderId="4" xfId="5" applyFont="1" applyFill="1" applyBorder="1" applyAlignment="1">
      <alignment horizontal="left" vertical="center" wrapText="1"/>
    </xf>
    <xf numFmtId="0" fontId="80" fillId="4" borderId="5" xfId="5" applyFont="1" applyFill="1" applyBorder="1" applyAlignment="1">
      <alignment horizontal="left" vertical="center"/>
    </xf>
    <xf numFmtId="0" fontId="80" fillId="0" borderId="8" xfId="5" applyFont="1" applyBorder="1" applyAlignment="1">
      <alignment horizontal="left" vertical="center"/>
    </xf>
    <xf numFmtId="0" fontId="80" fillId="0" borderId="13" xfId="5" applyFont="1" applyBorder="1" applyAlignment="1">
      <alignment horizontal="center" vertical="center" wrapText="1"/>
    </xf>
    <xf numFmtId="14" fontId="80" fillId="0" borderId="13" xfId="5" applyNumberFormat="1" applyFont="1" applyBorder="1" applyAlignment="1">
      <alignment horizontal="center" vertical="center"/>
    </xf>
    <xf numFmtId="0" fontId="77" fillId="4" borderId="0" xfId="5" applyFont="1" applyFill="1" applyAlignment="1">
      <alignment horizontal="center" vertical="center"/>
    </xf>
    <xf numFmtId="0" fontId="77" fillId="4" borderId="0" xfId="5" applyFont="1" applyFill="1" applyAlignment="1">
      <alignment vertical="center"/>
    </xf>
    <xf numFmtId="14" fontId="77" fillId="4" borderId="0" xfId="5" applyNumberFormat="1" applyFont="1" applyFill="1" applyAlignment="1">
      <alignment horizontal="center" vertical="center"/>
    </xf>
    <xf numFmtId="165" fontId="77" fillId="4" borderId="0" xfId="18" applyFont="1" applyFill="1" applyAlignment="1">
      <alignment horizontal="right" vertical="center" wrapText="1"/>
    </xf>
    <xf numFmtId="0" fontId="78" fillId="4" borderId="0" xfId="5" applyFont="1" applyFill="1" applyAlignment="1">
      <alignment vertical="center"/>
    </xf>
    <xf numFmtId="0" fontId="80" fillId="0" borderId="0" xfId="5" applyFont="1" applyAlignment="1">
      <alignment horizontal="left" vertical="center"/>
    </xf>
    <xf numFmtId="0" fontId="87" fillId="0" borderId="5" xfId="5" applyFont="1" applyBorder="1" applyAlignment="1">
      <alignment vertical="center" wrapText="1"/>
    </xf>
    <xf numFmtId="0" fontId="87" fillId="4" borderId="5" xfId="5" applyFont="1" applyFill="1" applyBorder="1" applyAlignment="1">
      <alignment horizontal="center" vertical="center"/>
    </xf>
    <xf numFmtId="49" fontId="87" fillId="4" borderId="5" xfId="5" applyNumberFormat="1" applyFont="1" applyFill="1" applyBorder="1" applyAlignment="1">
      <alignment horizontal="center" vertical="center"/>
    </xf>
    <xf numFmtId="0" fontId="88" fillId="4" borderId="0" xfId="5" applyFont="1" applyFill="1" applyAlignment="1">
      <alignment vertical="center"/>
    </xf>
    <xf numFmtId="0" fontId="80" fillId="4" borderId="4" xfId="5" applyFont="1" applyFill="1" applyBorder="1" applyAlignment="1">
      <alignment horizontal="center" vertical="center"/>
    </xf>
    <xf numFmtId="0" fontId="80" fillId="0" borderId="8" xfId="5" applyFont="1" applyBorder="1" applyAlignment="1">
      <alignment horizontal="left" vertical="center" wrapText="1"/>
    </xf>
    <xf numFmtId="4" fontId="83" fillId="0" borderId="8" xfId="18" applyNumberFormat="1" applyFont="1" applyBorder="1" applyAlignment="1">
      <alignment horizontal="right" vertical="center" wrapText="1"/>
    </xf>
    <xf numFmtId="4" fontId="83" fillId="0" borderId="6" xfId="18" applyNumberFormat="1" applyFont="1" applyBorder="1" applyAlignment="1">
      <alignment horizontal="right" vertical="center" wrapText="1"/>
    </xf>
    <xf numFmtId="0" fontId="80" fillId="0" borderId="4" xfId="5" applyFont="1" applyBorder="1" applyAlignment="1">
      <alignment horizontal="left" vertical="center" wrapText="1"/>
    </xf>
    <xf numFmtId="4" fontId="80" fillId="0" borderId="4" xfId="18" applyNumberFormat="1" applyFont="1" applyBorder="1" applyAlignment="1">
      <alignment horizontal="right" vertical="center" wrapText="1"/>
    </xf>
    <xf numFmtId="0" fontId="80" fillId="0" borderId="4" xfId="5" applyFont="1" applyBorder="1" applyAlignment="1">
      <alignment vertical="center"/>
    </xf>
    <xf numFmtId="0" fontId="80" fillId="4" borderId="6" xfId="5" applyFont="1" applyFill="1" applyBorder="1" applyAlignment="1">
      <alignment horizontal="left" vertical="center" wrapText="1"/>
    </xf>
    <xf numFmtId="0" fontId="80" fillId="0" borderId="6" xfId="5" applyFont="1" applyBorder="1" applyAlignment="1">
      <alignment vertical="center" wrapText="1"/>
    </xf>
    <xf numFmtId="0" fontId="80" fillId="0" borderId="5" xfId="5" applyFont="1" applyBorder="1" applyAlignment="1">
      <alignment horizontal="left" vertical="center"/>
    </xf>
    <xf numFmtId="14" fontId="80" fillId="4" borderId="9" xfId="5" applyNumberFormat="1" applyFont="1" applyFill="1" applyBorder="1" applyAlignment="1">
      <alignment horizontal="center" vertical="center"/>
    </xf>
    <xf numFmtId="0" fontId="80" fillId="4" borderId="6" xfId="5" applyFont="1" applyFill="1" applyBorder="1" applyAlignment="1">
      <alignment horizontal="center" vertical="center"/>
    </xf>
    <xf numFmtId="14" fontId="80" fillId="0" borderId="4" xfId="5" applyNumberFormat="1" applyFont="1" applyBorder="1" applyAlignment="1">
      <alignment horizontal="center" vertical="center"/>
    </xf>
    <xf numFmtId="0" fontId="80" fillId="0" borderId="20" xfId="5" applyFont="1" applyBorder="1" applyAlignment="1">
      <alignment horizontal="center" vertical="center" wrapText="1"/>
    </xf>
    <xf numFmtId="4" fontId="80" fillId="0" borderId="4" xfId="21" applyNumberFormat="1" applyFont="1" applyBorder="1" applyAlignment="1">
      <alignment horizontal="right" vertical="center" wrapText="1"/>
    </xf>
    <xf numFmtId="0" fontId="83" fillId="0" borderId="4" xfId="5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 wrapText="1"/>
    </xf>
    <xf numFmtId="4" fontId="80" fillId="0" borderId="8" xfId="18" applyNumberFormat="1" applyFont="1" applyBorder="1" applyAlignment="1">
      <alignment horizontal="right" vertical="center" wrapText="1"/>
    </xf>
    <xf numFmtId="0" fontId="87" fillId="0" borderId="7" xfId="5" applyFont="1" applyBorder="1" applyAlignment="1">
      <alignment horizontal="center" vertical="center"/>
    </xf>
    <xf numFmtId="0" fontId="87" fillId="4" borderId="6" xfId="5" applyFont="1" applyFill="1" applyBorder="1" applyAlignment="1">
      <alignment horizontal="center" vertical="center"/>
    </xf>
    <xf numFmtId="0" fontId="80" fillId="0" borderId="5" xfId="0" applyFont="1" applyBorder="1" applyAlignment="1">
      <alignment horizontal="left" vertical="center"/>
    </xf>
    <xf numFmtId="4" fontId="80" fillId="0" borderId="5" xfId="0" applyNumberFormat="1" applyFont="1" applyBorder="1" applyAlignment="1">
      <alignment horizontal="right" vertical="center"/>
    </xf>
    <xf numFmtId="49" fontId="87" fillId="0" borderId="5" xfId="5" applyNumberFormat="1" applyFont="1" applyBorder="1" applyAlignment="1">
      <alignment horizontal="center" vertical="center"/>
    </xf>
    <xf numFmtId="0" fontId="80" fillId="0" borderId="6" xfId="5" applyFont="1" applyBorder="1" applyAlignment="1">
      <alignment horizontal="left" vertical="center"/>
    </xf>
    <xf numFmtId="0" fontId="77" fillId="6" borderId="1" xfId="5" applyFont="1" applyFill="1" applyBorder="1" applyAlignment="1">
      <alignment horizontal="center" vertical="center"/>
    </xf>
    <xf numFmtId="0" fontId="77" fillId="6" borderId="1" xfId="5" applyFont="1" applyFill="1" applyBorder="1" applyAlignment="1">
      <alignment vertical="center"/>
    </xf>
    <xf numFmtId="0" fontId="78" fillId="6" borderId="1" xfId="5" applyFont="1" applyFill="1" applyBorder="1" applyAlignment="1">
      <alignment horizontal="center" vertical="center"/>
    </xf>
    <xf numFmtId="165" fontId="77" fillId="6" borderId="1" xfId="18" applyFont="1" applyFill="1" applyBorder="1" applyAlignment="1">
      <alignment horizontal="right" vertical="center" wrapText="1"/>
    </xf>
    <xf numFmtId="4" fontId="77" fillId="6" borderId="1" xfId="18" applyNumberFormat="1" applyFont="1" applyFill="1" applyBorder="1" applyAlignment="1">
      <alignment horizontal="right" vertical="center" wrapText="1"/>
    </xf>
    <xf numFmtId="165" fontId="77" fillId="6" borderId="1" xfId="18" applyFont="1" applyFill="1" applyBorder="1" applyAlignment="1">
      <alignment horizontal="center" vertical="center"/>
    </xf>
    <xf numFmtId="1" fontId="77" fillId="6" borderId="1" xfId="5" applyNumberFormat="1" applyFont="1" applyFill="1" applyBorder="1" applyAlignment="1">
      <alignment horizontal="center" vertical="center"/>
    </xf>
    <xf numFmtId="0" fontId="87" fillId="4" borderId="8" xfId="5" applyFont="1" applyFill="1" applyBorder="1" applyAlignment="1">
      <alignment horizontal="center" vertical="center"/>
    </xf>
    <xf numFmtId="0" fontId="80" fillId="4" borderId="12" xfId="5" applyFont="1" applyFill="1" applyBorder="1" applyAlignment="1">
      <alignment horizontal="left" vertical="center" wrapText="1"/>
    </xf>
    <xf numFmtId="0" fontId="87" fillId="4" borderId="12" xfId="5" applyFont="1" applyFill="1" applyBorder="1" applyAlignment="1">
      <alignment horizontal="center" vertical="center"/>
    </xf>
    <xf numFmtId="0" fontId="80" fillId="4" borderId="4" xfId="5" applyFont="1" applyFill="1" applyBorder="1" applyAlignment="1">
      <alignment horizontal="center" vertical="center" wrapText="1"/>
    </xf>
    <xf numFmtId="0" fontId="87" fillId="0" borderId="12" xfId="5" applyFont="1" applyBorder="1" applyAlignment="1">
      <alignment vertical="center"/>
    </xf>
    <xf numFmtId="0" fontId="87" fillId="0" borderId="12" xfId="5" applyFont="1" applyBorder="1" applyAlignment="1">
      <alignment horizontal="center" vertical="center"/>
    </xf>
    <xf numFmtId="14" fontId="80" fillId="0" borderId="12" xfId="5" applyNumberFormat="1" applyFont="1" applyBorder="1" applyAlignment="1">
      <alignment horizontal="center" vertical="center"/>
    </xf>
    <xf numFmtId="4" fontId="87" fillId="0" borderId="12" xfId="21" applyNumberFormat="1" applyFont="1" applyBorder="1" applyAlignment="1">
      <alignment horizontal="right" vertical="center" wrapText="1"/>
    </xf>
    <xf numFmtId="0" fontId="83" fillId="0" borderId="6" xfId="5" applyFont="1" applyBorder="1" applyAlignment="1">
      <alignment horizontal="center" vertical="center"/>
    </xf>
    <xf numFmtId="0" fontId="80" fillId="0" borderId="8" xfId="5" applyFont="1" applyBorder="1" applyAlignment="1">
      <alignment horizontal="center" vertical="center" wrapText="1"/>
    </xf>
    <xf numFmtId="0" fontId="80" fillId="0" borderId="0" xfId="5" applyFont="1" applyAlignment="1">
      <alignment horizontal="left" vertical="center" wrapText="1"/>
    </xf>
    <xf numFmtId="0" fontId="77" fillId="0" borderId="0" xfId="5" applyFont="1" applyAlignment="1">
      <alignment horizontal="left" vertical="center"/>
    </xf>
    <xf numFmtId="165" fontId="77" fillId="0" borderId="0" xfId="18" applyFont="1" applyAlignment="1">
      <alignment horizontal="center" vertical="center"/>
    </xf>
    <xf numFmtId="4" fontId="87" fillId="4" borderId="5" xfId="21" applyNumberFormat="1" applyFont="1" applyFill="1" applyBorder="1" applyAlignment="1">
      <alignment horizontal="right" vertical="center" wrapText="1"/>
    </xf>
    <xf numFmtId="4" fontId="80" fillId="4" borderId="5" xfId="18" applyNumberFormat="1" applyFont="1" applyFill="1" applyBorder="1" applyAlignment="1">
      <alignment horizontal="right" vertical="center" wrapText="1"/>
    </xf>
    <xf numFmtId="4" fontId="80" fillId="4" borderId="5" xfId="21" applyNumberFormat="1" applyFont="1" applyFill="1" applyBorder="1" applyAlignment="1">
      <alignment horizontal="right" vertical="center" wrapText="1"/>
    </xf>
    <xf numFmtId="4" fontId="77" fillId="0" borderId="0" xfId="5" applyNumberFormat="1" applyFont="1" applyAlignment="1">
      <alignment horizontal="right" vertical="center" wrapText="1"/>
    </xf>
    <xf numFmtId="0" fontId="73" fillId="5" borderId="0" xfId="0" applyFont="1" applyFill="1" applyAlignment="1">
      <alignment horizontal="left" vertical="center" wrapText="1"/>
    </xf>
    <xf numFmtId="0" fontId="80" fillId="0" borderId="11" xfId="5" applyFont="1" applyBorder="1" applyAlignment="1">
      <alignment horizontal="center" vertical="center" wrapText="1"/>
    </xf>
    <xf numFmtId="0" fontId="87" fillId="0" borderId="0" xfId="5" applyFont="1" applyAlignment="1">
      <alignment horizontal="center" vertical="center"/>
    </xf>
    <xf numFmtId="0" fontId="80" fillId="4" borderId="9" xfId="5" applyFont="1" applyFill="1" applyBorder="1" applyAlignment="1">
      <alignment horizontal="left" vertical="center"/>
    </xf>
    <xf numFmtId="4" fontId="80" fillId="4" borderId="9" xfId="18" applyNumberFormat="1" applyFont="1" applyFill="1" applyBorder="1" applyAlignment="1">
      <alignment horizontal="right" vertical="center" wrapText="1"/>
    </xf>
    <xf numFmtId="4" fontId="83" fillId="0" borderId="4" xfId="18" applyNumberFormat="1" applyFont="1" applyBorder="1" applyAlignment="1">
      <alignment horizontal="right" vertical="center" wrapText="1"/>
    </xf>
    <xf numFmtId="0" fontId="75" fillId="0" borderId="0" xfId="5" applyFont="1" applyAlignment="1">
      <alignment horizontal="left" vertical="center"/>
    </xf>
    <xf numFmtId="0" fontId="80" fillId="0" borderId="6" xfId="0" applyFont="1" applyBorder="1" applyAlignment="1">
      <alignment vertical="center" wrapText="1"/>
    </xf>
    <xf numFmtId="0" fontId="87" fillId="0" borderId="9" xfId="5" applyFont="1" applyBorder="1" applyAlignment="1">
      <alignment horizontal="center" vertical="center"/>
    </xf>
    <xf numFmtId="4" fontId="87" fillId="0" borderId="5" xfId="21" applyNumberFormat="1" applyFont="1" applyFill="1" applyBorder="1" applyAlignment="1">
      <alignment horizontal="right" vertical="center" wrapText="1"/>
    </xf>
    <xf numFmtId="4" fontId="80" fillId="0" borderId="5" xfId="21" applyNumberFormat="1" applyFont="1" applyFill="1" applyBorder="1" applyAlignment="1">
      <alignment horizontal="right" vertical="center" wrapText="1"/>
    </xf>
    <xf numFmtId="4" fontId="83" fillId="0" borderId="5" xfId="18" applyNumberFormat="1" applyFont="1" applyFill="1" applyBorder="1" applyAlignment="1">
      <alignment horizontal="right" vertical="center" wrapText="1"/>
    </xf>
    <xf numFmtId="4" fontId="80" fillId="0" borderId="5" xfId="18" applyNumberFormat="1" applyFont="1" applyFill="1" applyBorder="1" applyAlignment="1">
      <alignment horizontal="right" vertical="center" wrapText="1"/>
    </xf>
    <xf numFmtId="49" fontId="80" fillId="0" borderId="5" xfId="5" applyNumberFormat="1" applyFont="1" applyBorder="1" applyAlignment="1">
      <alignment horizontal="center" vertical="center"/>
    </xf>
    <xf numFmtId="49" fontId="87" fillId="0" borderId="6" xfId="5" applyNumberFormat="1" applyFont="1" applyBorder="1" applyAlignment="1">
      <alignment horizontal="center" vertical="center"/>
    </xf>
    <xf numFmtId="49" fontId="83" fillId="0" borderId="5" xfId="5" applyNumberFormat="1" applyFont="1" applyBorder="1" applyAlignment="1">
      <alignment horizontal="center" vertical="center"/>
    </xf>
    <xf numFmtId="49" fontId="80" fillId="0" borderId="6" xfId="5" applyNumberFormat="1" applyFont="1" applyBorder="1" applyAlignment="1">
      <alignment horizontal="center" vertical="center"/>
    </xf>
    <xf numFmtId="49" fontId="80" fillId="0" borderId="8" xfId="5" applyNumberFormat="1" applyFont="1" applyBorder="1" applyAlignment="1">
      <alignment horizontal="center" vertical="center"/>
    </xf>
    <xf numFmtId="49" fontId="80" fillId="4" borderId="4" xfId="5" applyNumberFormat="1" applyFont="1" applyFill="1" applyBorder="1" applyAlignment="1">
      <alignment horizontal="center" vertical="center"/>
    </xf>
    <xf numFmtId="49" fontId="80" fillId="0" borderId="4" xfId="5" applyNumberFormat="1" applyFont="1" applyBorder="1" applyAlignment="1">
      <alignment horizontal="center" vertical="center"/>
    </xf>
    <xf numFmtId="49" fontId="80" fillId="0" borderId="6" xfId="5" applyNumberFormat="1" applyFont="1" applyBorder="1" applyAlignment="1">
      <alignment horizontal="center" vertical="center" wrapText="1"/>
    </xf>
    <xf numFmtId="49" fontId="80" fillId="0" borderId="5" xfId="5" applyNumberFormat="1" applyFont="1" applyBorder="1" applyAlignment="1">
      <alignment horizontal="center" vertical="center" wrapText="1"/>
    </xf>
    <xf numFmtId="49" fontId="80" fillId="0" borderId="14" xfId="5" applyNumberFormat="1" applyFont="1" applyBorder="1" applyAlignment="1">
      <alignment horizontal="center" vertical="center"/>
    </xf>
    <xf numFmtId="49" fontId="80" fillId="0" borderId="4" xfId="5" applyNumberFormat="1" applyFont="1" applyBorder="1" applyAlignment="1">
      <alignment horizontal="center" vertical="center" wrapText="1"/>
    </xf>
    <xf numFmtId="4" fontId="77" fillId="4" borderId="0" xfId="18" applyNumberFormat="1" applyFont="1" applyFill="1" applyBorder="1" applyAlignment="1">
      <alignment horizontal="right" vertical="center" wrapText="1"/>
    </xf>
    <xf numFmtId="0" fontId="80" fillId="4" borderId="12" xfId="5" applyFont="1" applyFill="1" applyBorder="1" applyAlignment="1">
      <alignment horizontal="left" vertical="center"/>
    </xf>
    <xf numFmtId="14" fontId="80" fillId="4" borderId="12" xfId="5" applyNumberFormat="1" applyFont="1" applyFill="1" applyBorder="1" applyAlignment="1">
      <alignment horizontal="center" vertical="center"/>
    </xf>
    <xf numFmtId="49" fontId="80" fillId="0" borderId="12" xfId="5" applyNumberFormat="1" applyFont="1" applyBorder="1" applyAlignment="1">
      <alignment horizontal="center" vertical="center"/>
    </xf>
    <xf numFmtId="4" fontId="80" fillId="4" borderId="12" xfId="18" applyNumberFormat="1" applyFont="1" applyFill="1" applyBorder="1" applyAlignment="1">
      <alignment horizontal="right" vertical="center" wrapText="1"/>
    </xf>
    <xf numFmtId="1" fontId="87" fillId="4" borderId="6" xfId="5" applyNumberFormat="1" applyFont="1" applyFill="1" applyBorder="1" applyAlignment="1">
      <alignment horizontal="center" vertical="center"/>
    </xf>
    <xf numFmtId="4" fontId="80" fillId="0" borderId="8" xfId="18" applyNumberFormat="1" applyFont="1" applyFill="1" applyBorder="1" applyAlignment="1">
      <alignment horizontal="right" vertical="center" wrapText="1"/>
    </xf>
    <xf numFmtId="4" fontId="80" fillId="0" borderId="0" xfId="18" applyNumberFormat="1" applyFont="1" applyBorder="1" applyAlignment="1">
      <alignment horizontal="right" vertical="center" wrapText="1"/>
    </xf>
    <xf numFmtId="4" fontId="80" fillId="4" borderId="6" xfId="21" applyNumberFormat="1" applyFont="1" applyFill="1" applyBorder="1" applyAlignment="1">
      <alignment horizontal="right" vertical="center" wrapText="1"/>
    </xf>
    <xf numFmtId="49" fontId="87" fillId="0" borderId="0" xfId="5" applyNumberFormat="1" applyFont="1" applyAlignment="1">
      <alignment horizontal="center" vertical="center"/>
    </xf>
    <xf numFmtId="49" fontId="80" fillId="0" borderId="13" xfId="5" applyNumberFormat="1" applyFont="1" applyBorder="1" applyAlignment="1">
      <alignment horizontal="center" vertical="center"/>
    </xf>
    <xf numFmtId="49" fontId="80" fillId="0" borderId="8" xfId="5" applyNumberFormat="1" applyFont="1" applyBorder="1" applyAlignment="1">
      <alignment horizontal="center" vertical="center" wrapText="1"/>
    </xf>
    <xf numFmtId="4" fontId="80" fillId="0" borderId="4" xfId="18" applyNumberFormat="1" applyFont="1" applyFill="1" applyBorder="1" applyAlignment="1">
      <alignment horizontal="right" vertical="center" wrapText="1"/>
    </xf>
    <xf numFmtId="4" fontId="80" fillId="0" borderId="13" xfId="18" applyNumberFormat="1" applyFont="1" applyBorder="1" applyAlignment="1">
      <alignment horizontal="right" vertical="center" wrapText="1"/>
    </xf>
    <xf numFmtId="49" fontId="80" fillId="0" borderId="9" xfId="5" applyNumberFormat="1" applyFont="1" applyBorder="1" applyAlignment="1">
      <alignment horizontal="center" vertical="center"/>
    </xf>
    <xf numFmtId="0" fontId="87" fillId="0" borderId="7" xfId="5" applyFont="1" applyBorder="1" applyAlignment="1">
      <alignment vertical="center"/>
    </xf>
    <xf numFmtId="49" fontId="80" fillId="0" borderId="0" xfId="5" applyNumberFormat="1" applyFont="1" applyAlignment="1">
      <alignment horizontal="center" vertical="center"/>
    </xf>
    <xf numFmtId="4" fontId="80" fillId="0" borderId="12" xfId="18" applyNumberFormat="1" applyFont="1" applyBorder="1" applyAlignment="1">
      <alignment horizontal="right" vertical="center" wrapText="1"/>
    </xf>
    <xf numFmtId="0" fontId="80" fillId="0" borderId="12" xfId="5" applyFont="1" applyBorder="1" applyAlignment="1">
      <alignment horizontal="left" vertical="center" wrapText="1"/>
    </xf>
    <xf numFmtId="4" fontId="83" fillId="0" borderId="12" xfId="18" applyNumberFormat="1" applyFont="1" applyBorder="1" applyAlignment="1">
      <alignment horizontal="right" vertical="center" wrapText="1"/>
    </xf>
    <xf numFmtId="0" fontId="80" fillId="0" borderId="14" xfId="5" applyFont="1" applyBorder="1" applyAlignment="1">
      <alignment horizontal="center" vertical="center" wrapText="1"/>
    </xf>
    <xf numFmtId="0" fontId="82" fillId="0" borderId="0" xfId="5" applyFont="1" applyAlignment="1">
      <alignment horizontal="left" vertical="center"/>
    </xf>
    <xf numFmtId="0" fontId="80" fillId="0" borderId="16" xfId="5" applyFont="1" applyBorder="1" applyAlignment="1">
      <alignment horizontal="center" vertical="center" wrapText="1"/>
    </xf>
    <xf numFmtId="49" fontId="87" fillId="0" borderId="4" xfId="5" applyNumberFormat="1" applyFont="1" applyBorder="1" applyAlignment="1">
      <alignment horizontal="center" vertical="center"/>
    </xf>
    <xf numFmtId="4" fontId="80" fillId="0" borderId="5" xfId="21" applyNumberFormat="1" applyFont="1" applyFill="1" applyBorder="1" applyAlignment="1">
      <alignment horizontal="right" vertical="center"/>
    </xf>
    <xf numFmtId="4" fontId="80" fillId="0" borderId="6" xfId="18" applyNumberFormat="1" applyFont="1" applyFill="1" applyBorder="1" applyAlignment="1">
      <alignment horizontal="right" vertical="center" wrapText="1"/>
    </xf>
    <xf numFmtId="4" fontId="80" fillId="0" borderId="6" xfId="18" applyNumberFormat="1" applyFont="1" applyBorder="1" applyAlignment="1">
      <alignment horizontal="center" vertical="center" wrapText="1"/>
    </xf>
    <xf numFmtId="4" fontId="80" fillId="0" borderId="5" xfId="18" applyNumberFormat="1" applyFont="1" applyBorder="1" applyAlignment="1">
      <alignment horizontal="center" vertical="center" wrapText="1"/>
    </xf>
    <xf numFmtId="0" fontId="77" fillId="6" borderId="7" xfId="5" applyFont="1" applyFill="1" applyBorder="1" applyAlignment="1">
      <alignment horizontal="center" vertical="center"/>
    </xf>
    <xf numFmtId="0" fontId="77" fillId="6" borderId="7" xfId="5" applyFont="1" applyFill="1" applyBorder="1" applyAlignment="1">
      <alignment vertical="center"/>
    </xf>
    <xf numFmtId="14" fontId="77" fillId="6" borderId="7" xfId="5" applyNumberFormat="1" applyFont="1" applyFill="1" applyBorder="1" applyAlignment="1">
      <alignment horizontal="center" vertical="center"/>
    </xf>
    <xf numFmtId="4" fontId="77" fillId="6" borderId="7" xfId="18" applyNumberFormat="1" applyFont="1" applyFill="1" applyBorder="1" applyAlignment="1">
      <alignment horizontal="right" vertical="center" wrapText="1"/>
    </xf>
    <xf numFmtId="0" fontId="80" fillId="0" borderId="12" xfId="5" applyFont="1" applyBorder="1" applyAlignment="1">
      <alignment horizontal="center" vertical="center" wrapText="1"/>
    </xf>
    <xf numFmtId="14" fontId="80" fillId="0" borderId="4" xfId="5" applyNumberFormat="1" applyFont="1" applyBorder="1" applyAlignment="1">
      <alignment horizontal="center" vertical="center" wrapText="1"/>
    </xf>
    <xf numFmtId="0" fontId="78" fillId="0" borderId="0" xfId="5" applyFont="1" applyAlignment="1">
      <alignment horizontal="center" vertical="center"/>
    </xf>
    <xf numFmtId="165" fontId="77" fillId="0" borderId="0" xfId="18" applyFont="1" applyFill="1" applyBorder="1" applyAlignment="1">
      <alignment horizontal="right" vertical="center" wrapText="1"/>
    </xf>
    <xf numFmtId="4" fontId="77" fillId="0" borderId="0" xfId="18" applyNumberFormat="1" applyFont="1" applyFill="1" applyBorder="1" applyAlignment="1">
      <alignment horizontal="right" vertical="center" wrapText="1"/>
    </xf>
    <xf numFmtId="4" fontId="83" fillId="0" borderId="9" xfId="18" applyNumberFormat="1" applyFont="1" applyBorder="1" applyAlignment="1">
      <alignment horizontal="right" vertical="center" wrapText="1"/>
    </xf>
    <xf numFmtId="0" fontId="83" fillId="0" borderId="9" xfId="5" applyFont="1" applyBorder="1" applyAlignment="1">
      <alignment horizontal="center" vertical="center" wrapText="1"/>
    </xf>
    <xf numFmtId="0" fontId="87" fillId="0" borderId="5" xfId="5" applyFont="1" applyBorder="1" applyAlignment="1">
      <alignment horizontal="center" vertical="center" wrapText="1"/>
    </xf>
    <xf numFmtId="49" fontId="80" fillId="0" borderId="6" xfId="18" applyNumberFormat="1" applyFont="1" applyFill="1" applyBorder="1" applyAlignment="1">
      <alignment horizontal="center" vertical="center" wrapText="1"/>
    </xf>
    <xf numFmtId="49" fontId="80" fillId="0" borderId="4" xfId="0" applyNumberFormat="1" applyFont="1" applyBorder="1" applyAlignment="1">
      <alignment horizontal="center" vertical="center"/>
    </xf>
    <xf numFmtId="0" fontId="82" fillId="2" borderId="3" xfId="5" applyFont="1" applyFill="1" applyBorder="1" applyAlignment="1">
      <alignment horizontal="center" vertical="center"/>
    </xf>
    <xf numFmtId="0" fontId="82" fillId="2" borderId="3" xfId="5" applyFont="1" applyFill="1" applyBorder="1" applyAlignment="1">
      <alignment horizontal="center" vertical="center" wrapText="1"/>
    </xf>
    <xf numFmtId="165" fontId="82" fillId="2" borderId="3" xfId="18" applyFont="1" applyFill="1" applyBorder="1" applyAlignment="1">
      <alignment horizontal="center" vertical="center"/>
    </xf>
    <xf numFmtId="0" fontId="80" fillId="0" borderId="9" xfId="5" applyFont="1" applyBorder="1" applyAlignment="1">
      <alignment horizontal="center" vertical="center" wrapText="1"/>
    </xf>
    <xf numFmtId="49" fontId="87" fillId="0" borderId="9" xfId="5" applyNumberFormat="1" applyFont="1" applyBorder="1" applyAlignment="1">
      <alignment horizontal="center" vertical="center"/>
    </xf>
    <xf numFmtId="4" fontId="80" fillId="0" borderId="9" xfId="21" applyNumberFormat="1" applyFont="1" applyFill="1" applyBorder="1" applyAlignment="1">
      <alignment horizontal="right" vertical="center" wrapText="1"/>
    </xf>
    <xf numFmtId="49" fontId="83" fillId="0" borderId="4" xfId="5" applyNumberFormat="1" applyFont="1" applyBorder="1" applyAlignment="1">
      <alignment horizontal="center" vertical="center"/>
    </xf>
    <xf numFmtId="0" fontId="87" fillId="0" borderId="12" xfId="5" applyFont="1" applyBorder="1" applyAlignment="1">
      <alignment horizontal="center" vertical="center" wrapText="1"/>
    </xf>
    <xf numFmtId="4" fontId="80" fillId="0" borderId="13" xfId="18" applyNumberFormat="1" applyFont="1" applyFill="1" applyBorder="1" applyAlignment="1">
      <alignment horizontal="right" vertical="center" wrapText="1"/>
    </xf>
    <xf numFmtId="0" fontId="77" fillId="0" borderId="0" xfId="5" applyFont="1" applyAlignment="1">
      <alignment horizontal="center" vertical="center"/>
    </xf>
    <xf numFmtId="4" fontId="80" fillId="0" borderId="6" xfId="21" applyNumberFormat="1" applyFont="1" applyFill="1" applyBorder="1" applyAlignment="1">
      <alignment horizontal="right" vertical="center" wrapText="1"/>
    </xf>
    <xf numFmtId="165" fontId="77" fillId="0" borderId="0" xfId="18" applyFont="1" applyFill="1" applyBorder="1" applyAlignment="1">
      <alignment horizontal="center" vertical="center"/>
    </xf>
    <xf numFmtId="0" fontId="80" fillId="0" borderId="25" xfId="0" applyFont="1" applyBorder="1" applyAlignment="1">
      <alignment vertical="center"/>
    </xf>
    <xf numFmtId="49" fontId="80" fillId="0" borderId="7" xfId="0" applyNumberFormat="1" applyFont="1" applyBorder="1" applyAlignment="1">
      <alignment horizontal="center" vertical="center"/>
    </xf>
    <xf numFmtId="0" fontId="80" fillId="0" borderId="9" xfId="5" applyFont="1" applyBorder="1" applyAlignment="1">
      <alignment horizontal="left" vertical="center"/>
    </xf>
    <xf numFmtId="0" fontId="80" fillId="0" borderId="12" xfId="5" applyFont="1" applyBorder="1" applyAlignment="1">
      <alignment vertical="center" wrapText="1"/>
    </xf>
    <xf numFmtId="0" fontId="80" fillId="4" borderId="26" xfId="5" applyFont="1" applyFill="1" applyBorder="1" applyAlignment="1">
      <alignment horizontal="center" vertical="center"/>
    </xf>
    <xf numFmtId="4" fontId="80" fillId="0" borderId="6" xfId="21" applyNumberFormat="1" applyFont="1" applyFill="1" applyBorder="1" applyAlignment="1">
      <alignment horizontal="right" vertical="center"/>
    </xf>
    <xf numFmtId="0" fontId="80" fillId="4" borderId="6" xfId="5" applyFont="1" applyFill="1" applyBorder="1" applyAlignment="1">
      <alignment horizontal="left" vertical="center"/>
    </xf>
    <xf numFmtId="0" fontId="80" fillId="4" borderId="4" xfId="5" applyFont="1" applyFill="1" applyBorder="1" applyAlignment="1">
      <alignment horizontal="left" vertical="center"/>
    </xf>
    <xf numFmtId="0" fontId="80" fillId="0" borderId="19" xfId="5" applyFont="1" applyBorder="1" applyAlignment="1">
      <alignment horizontal="left" vertical="center"/>
    </xf>
    <xf numFmtId="0" fontId="80" fillId="0" borderId="23" xfId="5" applyFont="1" applyBorder="1" applyAlignment="1">
      <alignment horizontal="left" vertical="center" wrapText="1"/>
    </xf>
    <xf numFmtId="0" fontId="80" fillId="0" borderId="17" xfId="5" applyFont="1" applyBorder="1" applyAlignment="1">
      <alignment horizontal="center" vertical="center" wrapText="1"/>
    </xf>
    <xf numFmtId="0" fontId="80" fillId="4" borderId="11" xfId="5" applyFont="1" applyFill="1" applyBorder="1" applyAlignment="1">
      <alignment horizontal="left" vertical="center" wrapText="1"/>
    </xf>
    <xf numFmtId="0" fontId="80" fillId="0" borderId="11" xfId="5" applyFont="1" applyBorder="1" applyAlignment="1">
      <alignment horizontal="left" vertical="center" wrapText="1"/>
    </xf>
    <xf numFmtId="0" fontId="80" fillId="0" borderId="17" xfId="5" applyFont="1" applyBorder="1" applyAlignment="1">
      <alignment vertical="center" wrapText="1"/>
    </xf>
    <xf numFmtId="4" fontId="80" fillId="0" borderId="20" xfId="21" applyNumberFormat="1" applyFont="1" applyBorder="1" applyAlignment="1">
      <alignment horizontal="right" vertical="center" wrapText="1"/>
    </xf>
    <xf numFmtId="49" fontId="87" fillId="0" borderId="14" xfId="5" applyNumberFormat="1" applyFont="1" applyBorder="1" applyAlignment="1">
      <alignment horizontal="center" vertical="center"/>
    </xf>
    <xf numFmtId="0" fontId="80" fillId="0" borderId="16" xfId="5" applyFont="1" applyBorder="1" applyAlignment="1">
      <alignment horizontal="left" vertical="center" wrapText="1"/>
    </xf>
    <xf numFmtId="0" fontId="88" fillId="0" borderId="0" xfId="5" applyFont="1" applyAlignment="1">
      <alignment horizontal="center" vertical="center" wrapText="1"/>
    </xf>
    <xf numFmtId="0" fontId="90" fillId="3" borderId="1" xfId="5" applyFont="1" applyFill="1" applyBorder="1" applyAlignment="1">
      <alignment horizontal="center" vertical="center" wrapText="1"/>
    </xf>
    <xf numFmtId="0" fontId="92" fillId="0" borderId="8" xfId="5" applyFont="1" applyBorder="1" applyAlignment="1">
      <alignment horizontal="center" vertical="center"/>
    </xf>
    <xf numFmtId="0" fontId="92" fillId="0" borderId="0" xfId="5" applyFont="1" applyAlignment="1">
      <alignment vertical="center"/>
    </xf>
    <xf numFmtId="0" fontId="90" fillId="3" borderId="1" xfId="5" applyFont="1" applyFill="1" applyBorder="1" applyAlignment="1">
      <alignment horizontal="center" vertical="center"/>
    </xf>
    <xf numFmtId="0" fontId="91" fillId="0" borderId="0" xfId="5" applyFont="1" applyAlignment="1">
      <alignment horizontal="center" vertical="center"/>
    </xf>
    <xf numFmtId="0" fontId="87" fillId="4" borderId="4" xfId="5" applyFont="1" applyFill="1" applyBorder="1" applyAlignment="1">
      <alignment horizontal="center" vertical="center"/>
    </xf>
    <xf numFmtId="0" fontId="92" fillId="4" borderId="0" xfId="5" applyFont="1" applyFill="1" applyAlignment="1">
      <alignment horizontal="center" vertical="center"/>
    </xf>
    <xf numFmtId="0" fontId="90" fillId="3" borderId="3" xfId="5" applyFont="1" applyFill="1" applyBorder="1" applyAlignment="1">
      <alignment horizontal="center" vertical="center"/>
    </xf>
    <xf numFmtId="0" fontId="87" fillId="0" borderId="24" xfId="5" applyFont="1" applyBorder="1" applyAlignment="1">
      <alignment horizontal="center" vertical="center"/>
    </xf>
    <xf numFmtId="1" fontId="87" fillId="0" borderId="5" xfId="5" applyNumberFormat="1" applyFont="1" applyBorder="1" applyAlignment="1">
      <alignment horizontal="center" vertical="center"/>
    </xf>
    <xf numFmtId="1" fontId="87" fillId="0" borderId="4" xfId="5" applyNumberFormat="1" applyFont="1" applyBorder="1" applyAlignment="1">
      <alignment horizontal="center" vertical="center"/>
    </xf>
    <xf numFmtId="0" fontId="92" fillId="0" borderId="0" xfId="5" applyFont="1" applyAlignment="1">
      <alignment horizontal="center" vertical="center"/>
    </xf>
    <xf numFmtId="0" fontId="87" fillId="4" borderId="9" xfId="5" applyFont="1" applyFill="1" applyBorder="1" applyAlignment="1">
      <alignment horizontal="center" vertical="center"/>
    </xf>
    <xf numFmtId="0" fontId="87" fillId="0" borderId="21" xfId="0" applyFont="1" applyBorder="1" applyAlignment="1">
      <alignment horizontal="center" vertical="center"/>
    </xf>
    <xf numFmtId="0" fontId="87" fillId="0" borderId="20" xfId="0" applyFont="1" applyBorder="1" applyAlignment="1">
      <alignment horizontal="center" vertical="center"/>
    </xf>
    <xf numFmtId="0" fontId="87" fillId="0" borderId="5" xfId="0" applyFont="1" applyBorder="1" applyAlignment="1">
      <alignment horizontal="center" vertical="center"/>
    </xf>
    <xf numFmtId="0" fontId="87" fillId="0" borderId="4" xfId="0" applyFont="1" applyBorder="1" applyAlignment="1">
      <alignment horizontal="center" vertical="center"/>
    </xf>
    <xf numFmtId="0" fontId="90" fillId="0" borderId="0" xfId="5" applyFont="1" applyAlignment="1">
      <alignment horizontal="center" vertical="center"/>
    </xf>
    <xf numFmtId="0" fontId="90" fillId="0" borderId="0" xfId="5" applyFont="1" applyAlignment="1">
      <alignment vertical="center"/>
    </xf>
    <xf numFmtId="1" fontId="92" fillId="0" borderId="0" xfId="5" applyNumberFormat="1" applyFont="1" applyAlignment="1">
      <alignment horizontal="center" vertical="center"/>
    </xf>
    <xf numFmtId="0" fontId="77" fillId="6" borderId="7" xfId="5" applyFont="1" applyFill="1" applyBorder="1" applyAlignment="1">
      <alignment horizontal="left" vertical="center"/>
    </xf>
    <xf numFmtId="165" fontId="77" fillId="6" borderId="7" xfId="18" applyFont="1" applyFill="1" applyBorder="1" applyAlignment="1">
      <alignment horizontal="center" vertical="center"/>
    </xf>
    <xf numFmtId="4" fontId="77" fillId="6" borderId="7" xfId="5" applyNumberFormat="1" applyFont="1" applyFill="1" applyBorder="1" applyAlignment="1">
      <alignment horizontal="right" vertical="center" wrapText="1"/>
    </xf>
    <xf numFmtId="0" fontId="75" fillId="0" borderId="0" xfId="5" applyFont="1" applyAlignment="1">
      <alignment horizontal="left" vertical="center" wrapText="1"/>
    </xf>
    <xf numFmtId="0" fontId="80" fillId="0" borderId="20" xfId="5" applyFont="1" applyBorder="1" applyAlignment="1">
      <alignment horizontal="left" vertical="center"/>
    </xf>
    <xf numFmtId="0" fontId="87" fillId="0" borderId="5" xfId="5" applyFont="1" applyBorder="1" applyAlignment="1">
      <alignment horizontal="left" vertical="center"/>
    </xf>
    <xf numFmtId="0" fontId="87" fillId="0" borderId="6" xfId="5" applyFont="1" applyBorder="1" applyAlignment="1">
      <alignment horizontal="left" vertical="center"/>
    </xf>
    <xf numFmtId="0" fontId="87" fillId="0" borderId="12" xfId="5" applyFont="1" applyBorder="1" applyAlignment="1">
      <alignment horizontal="left" vertical="center"/>
    </xf>
    <xf numFmtId="0" fontId="87" fillId="0" borderId="7" xfId="5" applyFont="1" applyBorder="1" applyAlignment="1">
      <alignment horizontal="left" vertical="center"/>
    </xf>
    <xf numFmtId="0" fontId="80" fillId="0" borderId="17" xfId="5" applyFont="1" applyBorder="1" applyAlignment="1">
      <alignment horizontal="left" vertical="center"/>
    </xf>
    <xf numFmtId="0" fontId="80" fillId="0" borderId="22" xfId="5" applyFont="1" applyBorder="1" applyAlignment="1">
      <alignment horizontal="left" vertical="center"/>
    </xf>
    <xf numFmtId="0" fontId="80" fillId="0" borderId="13" xfId="5" applyFont="1" applyBorder="1" applyAlignment="1">
      <alignment horizontal="left" vertical="center"/>
    </xf>
    <xf numFmtId="0" fontId="80" fillId="0" borderId="12" xfId="5" applyFont="1" applyBorder="1" applyAlignment="1">
      <alignment horizontal="left" vertical="center"/>
    </xf>
    <xf numFmtId="0" fontId="80" fillId="0" borderId="6" xfId="0" applyFont="1" applyBorder="1" applyAlignment="1">
      <alignment horizontal="left" vertical="center"/>
    </xf>
    <xf numFmtId="0" fontId="80" fillId="0" borderId="23" xfId="5" applyFont="1" applyBorder="1" applyAlignment="1">
      <alignment horizontal="center" vertical="center" wrapText="1"/>
    </xf>
    <xf numFmtId="0" fontId="80" fillId="0" borderId="22" xfId="5" applyFont="1" applyBorder="1" applyAlignment="1">
      <alignment horizontal="center" vertical="center" wrapText="1"/>
    </xf>
    <xf numFmtId="165" fontId="75" fillId="0" borderId="0" xfId="18" applyFont="1" applyAlignment="1">
      <alignment vertical="center"/>
    </xf>
    <xf numFmtId="49" fontId="80" fillId="0" borderId="23" xfId="5" applyNumberFormat="1" applyFont="1" applyBorder="1" applyAlignment="1">
      <alignment horizontal="center" vertical="center"/>
    </xf>
    <xf numFmtId="49" fontId="87" fillId="0" borderId="22" xfId="5" applyNumberFormat="1" applyFont="1" applyBorder="1" applyAlignment="1">
      <alignment horizontal="center" vertical="center"/>
    </xf>
    <xf numFmtId="49" fontId="80" fillId="0" borderId="22" xfId="5" applyNumberFormat="1" applyFont="1" applyBorder="1" applyAlignment="1">
      <alignment horizontal="center" vertical="center"/>
    </xf>
    <xf numFmtId="49" fontId="80" fillId="0" borderId="27" xfId="5" applyNumberFormat="1" applyFont="1" applyBorder="1" applyAlignment="1">
      <alignment horizontal="center" vertical="center"/>
    </xf>
    <xf numFmtId="0" fontId="87" fillId="0" borderId="22" xfId="5" applyFont="1" applyBorder="1" applyAlignment="1">
      <alignment horizontal="center" vertical="center"/>
    </xf>
    <xf numFmtId="4" fontId="80" fillId="0" borderId="7" xfId="21" applyNumberFormat="1" applyFont="1" applyBorder="1" applyAlignment="1">
      <alignment horizontal="right" vertical="center" wrapText="1"/>
    </xf>
    <xf numFmtId="0" fontId="80" fillId="0" borderId="11" xfId="5" applyFont="1" applyBorder="1" applyAlignment="1">
      <alignment vertical="center"/>
    </xf>
    <xf numFmtId="0" fontId="80" fillId="4" borderId="5" xfId="5" applyFont="1" applyFill="1" applyBorder="1" applyAlignment="1">
      <alignment vertical="center"/>
    </xf>
    <xf numFmtId="4" fontId="80" fillId="4" borderId="4" xfId="18" applyNumberFormat="1" applyFont="1" applyFill="1" applyBorder="1" applyAlignment="1">
      <alignment horizontal="right" vertical="center" wrapText="1"/>
    </xf>
    <xf numFmtId="0" fontId="87" fillId="4" borderId="17" xfId="5" applyFont="1" applyFill="1" applyBorder="1" applyAlignment="1">
      <alignment horizontal="center" vertical="center"/>
    </xf>
    <xf numFmtId="0" fontId="80" fillId="0" borderId="15" xfId="5" applyFont="1" applyBorder="1" applyAlignment="1">
      <alignment horizontal="center" vertical="center" wrapText="1"/>
    </xf>
    <xf numFmtId="0" fontId="82" fillId="2" borderId="18" xfId="5" applyFont="1" applyFill="1" applyBorder="1" applyAlignment="1">
      <alignment horizontal="center" vertical="center"/>
    </xf>
    <xf numFmtId="14" fontId="80" fillId="0" borderId="22" xfId="5" applyNumberFormat="1" applyFont="1" applyBorder="1" applyAlignment="1">
      <alignment horizontal="center" vertical="center" wrapText="1"/>
    </xf>
    <xf numFmtId="14" fontId="80" fillId="0" borderId="22" xfId="5" applyNumberFormat="1" applyFont="1" applyBorder="1" applyAlignment="1">
      <alignment horizontal="center" vertical="center"/>
    </xf>
    <xf numFmtId="14" fontId="80" fillId="0" borderId="15" xfId="5" applyNumberFormat="1" applyFont="1" applyBorder="1" applyAlignment="1">
      <alignment horizontal="center" vertical="center" wrapText="1"/>
    </xf>
    <xf numFmtId="14" fontId="80" fillId="0" borderId="15" xfId="5" applyNumberFormat="1" applyFont="1" applyBorder="1" applyAlignment="1">
      <alignment horizontal="center" vertical="center"/>
    </xf>
    <xf numFmtId="165" fontId="82" fillId="0" borderId="0" xfId="18" applyFont="1" applyBorder="1" applyAlignment="1">
      <alignment horizontal="center" vertical="center"/>
    </xf>
    <xf numFmtId="165" fontId="82" fillId="0" borderId="0" xfId="18" applyFont="1" applyBorder="1" applyAlignment="1">
      <alignment horizontal="right" vertical="center" wrapText="1"/>
    </xf>
    <xf numFmtId="0" fontId="80" fillId="4" borderId="3" xfId="5" applyFont="1" applyFill="1" applyBorder="1" applyAlignment="1">
      <alignment horizontal="center" vertical="center"/>
    </xf>
    <xf numFmtId="0" fontId="80" fillId="4" borderId="4" xfId="5" applyFont="1" applyFill="1" applyBorder="1" applyAlignment="1">
      <alignment vertical="center" wrapText="1"/>
    </xf>
    <xf numFmtId="0" fontId="77" fillId="0" borderId="0" xfId="5" applyFont="1" applyAlignment="1">
      <alignment horizontal="right" vertical="center"/>
    </xf>
    <xf numFmtId="0" fontId="75" fillId="0" borderId="0" xfId="5" applyFont="1" applyAlignment="1">
      <alignment horizontal="right" vertical="center"/>
    </xf>
    <xf numFmtId="0" fontId="75" fillId="0" borderId="0" xfId="5" applyFont="1" applyAlignment="1">
      <alignment horizontal="center" vertical="center"/>
    </xf>
    <xf numFmtId="0" fontId="82" fillId="0" borderId="0" xfId="5" applyFont="1" applyAlignment="1">
      <alignment horizontal="center" vertical="center"/>
    </xf>
    <xf numFmtId="0" fontId="82" fillId="4" borderId="0" xfId="5" applyFont="1" applyFill="1" applyAlignment="1">
      <alignment horizontal="left" vertical="center"/>
    </xf>
    <xf numFmtId="0" fontId="80" fillId="0" borderId="13" xfId="5" applyFont="1" applyBorder="1" applyAlignment="1">
      <alignment horizontal="center" vertical="center"/>
    </xf>
    <xf numFmtId="165" fontId="75" fillId="0" borderId="0" xfId="18" applyFont="1" applyAlignment="1">
      <alignment horizontal="right" vertical="center" wrapText="1"/>
    </xf>
    <xf numFmtId="4" fontId="80" fillId="0" borderId="7" xfId="0" applyNumberFormat="1" applyFont="1" applyBorder="1" applyAlignment="1">
      <alignment horizontal="right" vertical="center"/>
    </xf>
    <xf numFmtId="4" fontId="80" fillId="0" borderId="4" xfId="0" applyNumberFormat="1" applyFont="1" applyBorder="1" applyAlignment="1">
      <alignment horizontal="right" vertical="center"/>
    </xf>
    <xf numFmtId="4" fontId="80" fillId="0" borderId="4" xfId="5" applyNumberFormat="1" applyFont="1" applyBorder="1" applyAlignment="1">
      <alignment horizontal="right" vertical="center"/>
    </xf>
    <xf numFmtId="0" fontId="80" fillId="4" borderId="5" xfId="5" applyFont="1" applyFill="1" applyBorder="1" applyAlignment="1">
      <alignment vertical="center" wrapText="1"/>
    </xf>
    <xf numFmtId="1" fontId="87" fillId="4" borderId="5" xfId="5" applyNumberFormat="1" applyFont="1" applyFill="1" applyBorder="1" applyAlignment="1">
      <alignment horizontal="center" vertical="center"/>
    </xf>
    <xf numFmtId="0" fontId="80" fillId="0" borderId="17" xfId="5" applyFont="1" applyBorder="1" applyAlignment="1">
      <alignment horizontal="left" vertical="center" wrapText="1"/>
    </xf>
    <xf numFmtId="0" fontId="80" fillId="0" borderId="11" xfId="5" applyFont="1" applyBorder="1" applyAlignment="1">
      <alignment horizontal="left" vertical="center"/>
    </xf>
    <xf numFmtId="0" fontId="80" fillId="4" borderId="17" xfId="5" applyFont="1" applyFill="1" applyBorder="1" applyAlignment="1">
      <alignment horizontal="center" vertical="center"/>
    </xf>
    <xf numFmtId="0" fontId="78" fillId="6" borderId="7" xfId="5" applyFont="1" applyFill="1" applyBorder="1" applyAlignment="1">
      <alignment horizontal="center" vertical="center"/>
    </xf>
    <xf numFmtId="165" fontId="77" fillId="6" borderId="7" xfId="18" applyFont="1" applyFill="1" applyBorder="1" applyAlignment="1">
      <alignment horizontal="right" vertical="center" wrapText="1"/>
    </xf>
    <xf numFmtId="165" fontId="75" fillId="0" borderId="0" xfId="18" applyFont="1" applyAlignment="1">
      <alignment horizontal="right" vertical="center"/>
    </xf>
    <xf numFmtId="165" fontId="83" fillId="0" borderId="9" xfId="18" applyFont="1" applyBorder="1" applyAlignment="1">
      <alignment horizontal="right" vertical="center" wrapText="1"/>
    </xf>
    <xf numFmtId="165" fontId="80" fillId="0" borderId="5" xfId="18" applyFont="1" applyBorder="1" applyAlignment="1">
      <alignment horizontal="right" vertical="center" wrapText="1"/>
    </xf>
    <xf numFmtId="165" fontId="83" fillId="0" borderId="5" xfId="18" applyFont="1" applyBorder="1" applyAlignment="1">
      <alignment horizontal="right" vertical="center" wrapText="1"/>
    </xf>
    <xf numFmtId="165" fontId="87" fillId="0" borderId="5" xfId="18" applyFont="1" applyBorder="1" applyAlignment="1">
      <alignment horizontal="right" vertical="center" wrapText="1"/>
    </xf>
    <xf numFmtId="165" fontId="87" fillId="0" borderId="5" xfId="18" applyFont="1" applyFill="1" applyBorder="1" applyAlignment="1">
      <alignment horizontal="right" vertical="center" wrapText="1"/>
    </xf>
    <xf numFmtId="165" fontId="83" fillId="0" borderId="6" xfId="18" applyFont="1" applyFill="1" applyBorder="1" applyAlignment="1">
      <alignment horizontal="right" vertical="center" wrapText="1"/>
    </xf>
    <xf numFmtId="165" fontId="83" fillId="0" borderId="12" xfId="18" applyFont="1" applyFill="1" applyBorder="1" applyAlignment="1">
      <alignment horizontal="right" vertical="center" wrapText="1"/>
    </xf>
    <xf numFmtId="0" fontId="93" fillId="0" borderId="0" xfId="5" applyFont="1" applyAlignment="1">
      <alignment horizontal="left" vertical="center"/>
    </xf>
    <xf numFmtId="0" fontId="86" fillId="0" borderId="0" xfId="5" applyFont="1" applyAlignment="1">
      <alignment horizontal="left" vertical="center"/>
    </xf>
    <xf numFmtId="0" fontId="80" fillId="0" borderId="12" xfId="5" applyFont="1" applyBorder="1" applyAlignment="1">
      <alignment vertical="center"/>
    </xf>
    <xf numFmtId="4" fontId="80" fillId="0" borderId="12" xfId="18" applyNumberFormat="1" applyFont="1" applyFill="1" applyBorder="1" applyAlignment="1">
      <alignment horizontal="right" vertical="center" wrapText="1"/>
    </xf>
    <xf numFmtId="14" fontId="80" fillId="4" borderId="6" xfId="5" applyNumberFormat="1" applyFont="1" applyFill="1" applyBorder="1" applyAlignment="1">
      <alignment horizontal="center" vertical="center"/>
    </xf>
    <xf numFmtId="4" fontId="80" fillId="4" borderId="6" xfId="18" applyNumberFormat="1" applyFont="1" applyFill="1" applyBorder="1" applyAlignment="1">
      <alignment horizontal="right" vertical="center" wrapText="1"/>
    </xf>
    <xf numFmtId="0" fontId="87" fillId="0" borderId="28" xfId="5" applyFont="1" applyBorder="1" applyAlignment="1">
      <alignment horizontal="center" vertical="center"/>
    </xf>
    <xf numFmtId="0" fontId="87" fillId="0" borderId="23" xfId="5" applyFont="1" applyBorder="1" applyAlignment="1">
      <alignment horizontal="center" vertical="center"/>
    </xf>
    <xf numFmtId="0" fontId="87" fillId="0" borderId="27" xfId="5" applyFont="1" applyBorder="1" applyAlignment="1">
      <alignment horizontal="center" vertical="center"/>
    </xf>
    <xf numFmtId="0" fontId="87" fillId="0" borderId="11" xfId="5" applyFont="1" applyBorder="1" applyAlignment="1">
      <alignment vertical="center" wrapText="1"/>
    </xf>
    <xf numFmtId="0" fontId="80" fillId="4" borderId="12" xfId="5" applyFont="1" applyFill="1" applyBorder="1" applyAlignment="1">
      <alignment horizontal="center" vertical="center"/>
    </xf>
    <xf numFmtId="49" fontId="83" fillId="0" borderId="12" xfId="5" applyNumberFormat="1" applyFont="1" applyBorder="1" applyAlignment="1">
      <alignment horizontal="center" vertical="center"/>
    </xf>
    <xf numFmtId="4" fontId="80" fillId="0" borderId="5" xfId="18" applyNumberFormat="1" applyFont="1" applyFill="1" applyBorder="1" applyAlignment="1">
      <alignment vertical="center" wrapText="1"/>
    </xf>
    <xf numFmtId="49" fontId="83" fillId="0" borderId="9" xfId="5" applyNumberFormat="1" applyFont="1" applyBorder="1" applyAlignment="1">
      <alignment horizontal="center" vertical="center"/>
    </xf>
    <xf numFmtId="49" fontId="83" fillId="0" borderId="6" xfId="5" applyNumberFormat="1" applyFont="1" applyBorder="1" applyAlignment="1">
      <alignment horizontal="center" vertical="center"/>
    </xf>
    <xf numFmtId="49" fontId="87" fillId="0" borderId="12" xfId="5" applyNumberFormat="1" applyFont="1" applyBorder="1" applyAlignment="1">
      <alignment horizontal="center" vertical="center"/>
    </xf>
    <xf numFmtId="49" fontId="87" fillId="0" borderId="13" xfId="5" applyNumberFormat="1" applyFont="1" applyBorder="1" applyAlignment="1">
      <alignment horizontal="center" vertical="center"/>
    </xf>
    <xf numFmtId="165" fontId="75" fillId="0" borderId="0" xfId="18" applyFont="1" applyAlignment="1">
      <alignment horizontal="center" vertical="center" wrapText="1"/>
    </xf>
    <xf numFmtId="43" fontId="75" fillId="0" borderId="0" xfId="5" applyNumberFormat="1" applyFont="1" applyAlignment="1">
      <alignment vertical="center"/>
    </xf>
    <xf numFmtId="0" fontId="80" fillId="0" borderId="16" xfId="5" applyFont="1" applyBorder="1" applyAlignment="1">
      <alignment horizontal="left" vertical="center"/>
    </xf>
    <xf numFmtId="49" fontId="87" fillId="0" borderId="8" xfId="5" applyNumberFormat="1" applyFont="1" applyBorder="1" applyAlignment="1">
      <alignment horizontal="center" vertical="center"/>
    </xf>
    <xf numFmtId="0" fontId="80" fillId="0" borderId="7" xfId="5" applyFont="1" applyBorder="1" applyAlignment="1">
      <alignment horizontal="left" vertical="center"/>
    </xf>
    <xf numFmtId="0" fontId="80" fillId="0" borderId="29" xfId="5" applyFont="1" applyBorder="1" applyAlignment="1">
      <alignment horizontal="left" vertical="center"/>
    </xf>
    <xf numFmtId="0" fontId="83" fillId="0" borderId="12" xfId="5" applyFont="1" applyBorder="1" applyAlignment="1">
      <alignment horizontal="center" vertical="center"/>
    </xf>
    <xf numFmtId="0" fontId="80" fillId="0" borderId="25" xfId="5" applyFont="1" applyBorder="1" applyAlignment="1">
      <alignment horizontal="left" vertical="center"/>
    </xf>
    <xf numFmtId="0" fontId="80" fillId="0" borderId="7" xfId="5" applyFont="1" applyBorder="1" applyAlignment="1">
      <alignment horizontal="center" vertical="center" wrapText="1"/>
    </xf>
    <xf numFmtId="49" fontId="87" fillId="0" borderId="21" xfId="5" applyNumberFormat="1" applyFont="1" applyBorder="1" applyAlignment="1">
      <alignment horizontal="center" vertical="center"/>
    </xf>
    <xf numFmtId="4" fontId="80" fillId="4" borderId="12" xfId="21" applyNumberFormat="1" applyFont="1" applyFill="1" applyBorder="1" applyAlignment="1">
      <alignment horizontal="right" vertical="center" wrapText="1"/>
    </xf>
    <xf numFmtId="4" fontId="80" fillId="0" borderId="5" xfId="5" applyNumberFormat="1" applyFont="1" applyBorder="1" applyAlignment="1">
      <alignment horizontal="right" vertical="center"/>
    </xf>
    <xf numFmtId="4" fontId="80" fillId="4" borderId="4" xfId="21" applyNumberFormat="1" applyFont="1" applyFill="1" applyBorder="1" applyAlignment="1">
      <alignment horizontal="right" vertical="center" wrapText="1"/>
    </xf>
    <xf numFmtId="0" fontId="77" fillId="6" borderId="1" xfId="5" applyFont="1" applyFill="1" applyBorder="1" applyAlignment="1">
      <alignment horizontal="left" vertical="center"/>
    </xf>
    <xf numFmtId="4" fontId="77" fillId="6" borderId="1" xfId="5" applyNumberFormat="1" applyFont="1" applyFill="1" applyBorder="1" applyAlignment="1">
      <alignment horizontal="right" vertical="center" wrapText="1"/>
    </xf>
    <xf numFmtId="0" fontId="80" fillId="0" borderId="7" xfId="5" applyFont="1" applyBorder="1" applyAlignment="1">
      <alignment horizontal="center" vertical="center"/>
    </xf>
    <xf numFmtId="0" fontId="80" fillId="0" borderId="12" xfId="0" applyFont="1" applyBorder="1" applyAlignment="1">
      <alignment vertical="center" wrapText="1"/>
    </xf>
    <xf numFmtId="0" fontId="80" fillId="0" borderId="29" xfId="5" applyFont="1" applyBorder="1" applyAlignment="1">
      <alignment horizontal="center" vertical="center" wrapText="1"/>
    </xf>
    <xf numFmtId="0" fontId="80" fillId="0" borderId="0" xfId="0" applyFont="1" applyAlignment="1">
      <alignment horizontal="justify" vertical="center"/>
    </xf>
    <xf numFmtId="4" fontId="80" fillId="0" borderId="20" xfId="18" applyNumberFormat="1" applyFont="1" applyBorder="1" applyAlignment="1">
      <alignment horizontal="right" vertical="center" wrapText="1"/>
    </xf>
    <xf numFmtId="4" fontId="80" fillId="4" borderId="20" xfId="18" applyNumberFormat="1" applyFont="1" applyFill="1" applyBorder="1" applyAlignment="1">
      <alignment horizontal="right" vertical="center" wrapText="1"/>
    </xf>
    <xf numFmtId="0" fontId="80" fillId="0" borderId="6" xfId="5" applyFont="1" applyBorder="1" applyAlignment="1">
      <alignment horizontal="center" vertical="center"/>
    </xf>
    <xf numFmtId="0" fontId="80" fillId="0" borderId="4" xfId="5" applyFont="1" applyBorder="1" applyAlignment="1">
      <alignment horizontal="center" vertical="center"/>
    </xf>
    <xf numFmtId="0" fontId="80" fillId="0" borderId="6" xfId="5" applyFont="1" applyBorder="1" applyAlignment="1">
      <alignment horizontal="center" vertical="center" wrapText="1"/>
    </xf>
    <xf numFmtId="0" fontId="80" fillId="0" borderId="8" xfId="5" applyFont="1" applyBorder="1" applyAlignment="1">
      <alignment horizontal="center" vertical="center" wrapText="1"/>
    </xf>
    <xf numFmtId="0" fontId="80" fillId="0" borderId="4" xfId="5" applyFont="1" applyBorder="1" applyAlignment="1">
      <alignment horizontal="center" vertical="center" wrapText="1"/>
    </xf>
    <xf numFmtId="14" fontId="80" fillId="0" borderId="6" xfId="5" applyNumberFormat="1" applyFont="1" applyBorder="1" applyAlignment="1">
      <alignment horizontal="center" vertical="center"/>
    </xf>
    <xf numFmtId="14" fontId="80" fillId="0" borderId="8" xfId="5" applyNumberFormat="1" applyFont="1" applyBorder="1" applyAlignment="1">
      <alignment horizontal="center" vertical="center"/>
    </xf>
    <xf numFmtId="14" fontId="80" fillId="0" borderId="4" xfId="5" applyNumberFormat="1" applyFont="1" applyBorder="1" applyAlignment="1">
      <alignment horizontal="center" vertical="center"/>
    </xf>
    <xf numFmtId="0" fontId="83" fillId="0" borderId="23" xfId="5" applyFont="1" applyBorder="1" applyAlignment="1">
      <alignment horizontal="center" vertical="center"/>
    </xf>
    <xf numFmtId="0" fontId="83" fillId="0" borderId="15" xfId="5" applyFont="1" applyBorder="1" applyAlignment="1">
      <alignment horizontal="center" vertical="center"/>
    </xf>
    <xf numFmtId="0" fontId="77" fillId="0" borderId="2" xfId="5" applyFont="1" applyBorder="1" applyAlignment="1">
      <alignment horizontal="center" vertical="center"/>
    </xf>
    <xf numFmtId="0" fontId="77" fillId="0" borderId="0" xfId="5" applyFont="1" applyAlignment="1">
      <alignment horizontal="center" vertical="center"/>
    </xf>
    <xf numFmtId="49" fontId="80" fillId="4" borderId="6" xfId="0" applyNumberFormat="1" applyFont="1" applyFill="1" applyBorder="1" applyAlignment="1">
      <alignment horizontal="center" vertical="center"/>
    </xf>
    <xf numFmtId="49" fontId="80" fillId="4" borderId="4" xfId="0" applyNumberFormat="1" applyFont="1" applyFill="1" applyBorder="1" applyAlignment="1">
      <alignment horizontal="center" vertical="center"/>
    </xf>
    <xf numFmtId="0" fontId="80" fillId="0" borderId="6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0" fillId="4" borderId="6" xfId="5" applyFont="1" applyFill="1" applyBorder="1" applyAlignment="1">
      <alignment horizontal="center" vertical="center" wrapText="1"/>
    </xf>
    <xf numFmtId="0" fontId="80" fillId="4" borderId="4" xfId="5" applyFont="1" applyFill="1" applyBorder="1" applyAlignment="1">
      <alignment horizontal="center" vertical="center" wrapText="1"/>
    </xf>
    <xf numFmtId="4" fontId="80" fillId="4" borderId="6" xfId="21" applyNumberFormat="1" applyFont="1" applyFill="1" applyBorder="1" applyAlignment="1">
      <alignment horizontal="right" vertical="center" wrapText="1"/>
    </xf>
    <xf numFmtId="4" fontId="80" fillId="4" borderId="4" xfId="21" applyNumberFormat="1" applyFont="1" applyFill="1" applyBorder="1" applyAlignment="1">
      <alignment horizontal="right" vertical="center" wrapText="1"/>
    </xf>
    <xf numFmtId="49" fontId="80" fillId="0" borderId="6" xfId="5" applyNumberFormat="1" applyFont="1" applyBorder="1" applyAlignment="1">
      <alignment horizontal="center" vertical="center"/>
    </xf>
    <xf numFmtId="49" fontId="80" fillId="0" borderId="4" xfId="5" applyNumberFormat="1" applyFont="1" applyBorder="1" applyAlignment="1">
      <alignment horizontal="center" vertical="center"/>
    </xf>
    <xf numFmtId="0" fontId="80" fillId="4" borderId="6" xfId="5" applyFont="1" applyFill="1" applyBorder="1" applyAlignment="1">
      <alignment horizontal="left" vertical="center"/>
    </xf>
    <xf numFmtId="0" fontId="80" fillId="4" borderId="4" xfId="5" applyFont="1" applyFill="1" applyBorder="1" applyAlignment="1">
      <alignment horizontal="left" vertical="center"/>
    </xf>
    <xf numFmtId="0" fontId="80" fillId="4" borderId="3" xfId="5" applyFont="1" applyFill="1" applyBorder="1" applyAlignment="1">
      <alignment horizontal="center" vertical="center"/>
    </xf>
    <xf numFmtId="0" fontId="80" fillId="4" borderId="8" xfId="5" applyFont="1" applyFill="1" applyBorder="1" applyAlignment="1">
      <alignment horizontal="center" vertical="center"/>
    </xf>
    <xf numFmtId="0" fontId="80" fillId="4" borderId="7" xfId="5" applyFont="1" applyFill="1" applyBorder="1" applyAlignment="1">
      <alignment horizontal="center" vertical="center"/>
    </xf>
    <xf numFmtId="0" fontId="80" fillId="0" borderId="8" xfId="5" applyFont="1" applyBorder="1" applyAlignment="1">
      <alignment horizontal="center" vertical="center"/>
    </xf>
    <xf numFmtId="0" fontId="80" fillId="0" borderId="3" xfId="5" applyFont="1" applyBorder="1" applyAlignment="1">
      <alignment horizontal="center" vertical="center"/>
    </xf>
    <xf numFmtId="49" fontId="87" fillId="0" borderId="6" xfId="5" applyNumberFormat="1" applyFont="1" applyBorder="1" applyAlignment="1">
      <alignment horizontal="center" vertical="center"/>
    </xf>
    <xf numFmtId="49" fontId="87" fillId="0" borderId="8" xfId="5" applyNumberFormat="1" applyFont="1" applyBorder="1" applyAlignment="1">
      <alignment horizontal="center" vertical="center"/>
    </xf>
    <xf numFmtId="49" fontId="87" fillId="0" borderId="4" xfId="5" applyNumberFormat="1" applyFont="1" applyBorder="1" applyAlignment="1">
      <alignment horizontal="center" vertical="center"/>
    </xf>
    <xf numFmtId="0" fontId="80" fillId="0" borderId="6" xfId="5" applyFont="1" applyBorder="1" applyAlignment="1">
      <alignment horizontal="left" vertical="center"/>
    </xf>
    <xf numFmtId="0" fontId="80" fillId="0" borderId="8" xfId="5" applyFont="1" applyBorder="1" applyAlignment="1">
      <alignment horizontal="left" vertical="center"/>
    </xf>
    <xf numFmtId="0" fontId="80" fillId="0" borderId="4" xfId="5" applyFont="1" applyBorder="1" applyAlignment="1">
      <alignment horizontal="left" vertical="center"/>
    </xf>
    <xf numFmtId="0" fontId="80" fillId="4" borderId="8" xfId="5" applyFont="1" applyFill="1" applyBorder="1" applyAlignment="1">
      <alignment horizontal="left" vertical="center"/>
    </xf>
    <xf numFmtId="4" fontId="80" fillId="0" borderId="6" xfId="18" applyNumberFormat="1" applyFont="1" applyFill="1" applyBorder="1" applyAlignment="1">
      <alignment horizontal="right" vertical="center" wrapText="1"/>
    </xf>
    <xf numFmtId="4" fontId="80" fillId="0" borderId="8" xfId="18" applyNumberFormat="1" applyFont="1" applyFill="1" applyBorder="1" applyAlignment="1">
      <alignment horizontal="right" vertical="center" wrapText="1"/>
    </xf>
    <xf numFmtId="4" fontId="80" fillId="0" borderId="4" xfId="18" applyNumberFormat="1" applyFont="1" applyFill="1" applyBorder="1" applyAlignment="1">
      <alignment horizontal="right" vertical="center" wrapText="1"/>
    </xf>
    <xf numFmtId="0" fontId="87" fillId="0" borderId="6" xfId="5" applyFont="1" applyBorder="1" applyAlignment="1">
      <alignment horizontal="center" vertical="center"/>
    </xf>
    <xf numFmtId="0" fontId="87" fillId="0" borderId="4" xfId="5" applyFont="1" applyBorder="1" applyAlignment="1">
      <alignment horizontal="center" vertical="center"/>
    </xf>
    <xf numFmtId="0" fontId="80" fillId="4" borderId="6" xfId="5" applyFont="1" applyFill="1" applyBorder="1" applyAlignment="1">
      <alignment horizontal="center" vertical="center"/>
    </xf>
    <xf numFmtId="0" fontId="80" fillId="4" borderId="4" xfId="5" applyFont="1" applyFill="1" applyBorder="1" applyAlignment="1">
      <alignment horizontal="center" vertical="center"/>
    </xf>
  </cellXfs>
  <cellStyles count="139">
    <cellStyle name="Euro" xfId="1" xr:uid="{00000000-0005-0000-0000-000000000000}"/>
    <cellStyle name="Moeda 2" xfId="2" xr:uid="{00000000-0005-0000-0000-000001000000}"/>
    <cellStyle name="Normal" xfId="0" builtinId="0"/>
    <cellStyle name="Normal 10" xfId="65" xr:uid="{00000000-0005-0000-0000-000003000000}"/>
    <cellStyle name="Normal 10 2" xfId="95" xr:uid="{00000000-0005-0000-0000-000004000000}"/>
    <cellStyle name="Normal 2" xfId="3" xr:uid="{00000000-0005-0000-0000-000005000000}"/>
    <cellStyle name="Normal 2 10" xfId="4" xr:uid="{00000000-0005-0000-0000-000006000000}"/>
    <cellStyle name="Normal 2 11" xfId="5" xr:uid="{00000000-0005-0000-0000-000007000000}"/>
    <cellStyle name="Normal 2 2" xfId="6" xr:uid="{00000000-0005-0000-0000-000008000000}"/>
    <cellStyle name="Normal 2 3" xfId="7" xr:uid="{00000000-0005-0000-0000-000009000000}"/>
    <cellStyle name="Normal 2 4" xfId="8" xr:uid="{00000000-0005-0000-0000-00000A000000}"/>
    <cellStyle name="Normal 2 5" xfId="9" xr:uid="{00000000-0005-0000-0000-00000B000000}"/>
    <cellStyle name="Normal 2 6" xfId="10" xr:uid="{00000000-0005-0000-0000-00000C000000}"/>
    <cellStyle name="Normal 2 7" xfId="11" xr:uid="{00000000-0005-0000-0000-00000D000000}"/>
    <cellStyle name="Normal 2 8" xfId="12" xr:uid="{00000000-0005-0000-0000-00000E000000}"/>
    <cellStyle name="Normal 2 9" xfId="13" xr:uid="{00000000-0005-0000-0000-00000F000000}"/>
    <cellStyle name="Normal 3" xfId="14" xr:uid="{00000000-0005-0000-0000-000010000000}"/>
    <cellStyle name="Normal 4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26" xr:uid="{00000000-0005-0000-0000-000014000000}"/>
    <cellStyle name="Normal 7 2" xfId="27" xr:uid="{00000000-0005-0000-0000-000015000000}"/>
    <cellStyle name="Normal 7 2 2" xfId="28" xr:uid="{00000000-0005-0000-0000-000016000000}"/>
    <cellStyle name="Normal 7 2 2 2" xfId="30" xr:uid="{00000000-0005-0000-0000-000017000000}"/>
    <cellStyle name="Normal 7 2 2 2 2" xfId="32" xr:uid="{00000000-0005-0000-0000-000018000000}"/>
    <cellStyle name="Normal 7 2 2 2 2 2" xfId="34" xr:uid="{00000000-0005-0000-0000-000019000000}"/>
    <cellStyle name="Normal 7 2 2 2 2 2 2" xfId="37" xr:uid="{00000000-0005-0000-0000-00001A000000}"/>
    <cellStyle name="Normal 7 2 2 2 2 2 2 2" xfId="40" xr:uid="{00000000-0005-0000-0000-00001B000000}"/>
    <cellStyle name="Normal 7 2 2 2 2 2 2 2 2" xfId="42" xr:uid="{00000000-0005-0000-0000-00001C000000}"/>
    <cellStyle name="Normal 7 2 2 2 2 2 2 2 2 2" xfId="44" xr:uid="{00000000-0005-0000-0000-00001D000000}"/>
    <cellStyle name="Normal 7 2 2 2 2 2 2 2 2 2 2" xfId="46" xr:uid="{00000000-0005-0000-0000-00001E000000}"/>
    <cellStyle name="Normal 7 2 2 2 2 2 2 2 2 2 2 2" xfId="89" xr:uid="{00000000-0005-0000-0000-00001F000000}"/>
    <cellStyle name="Normal 7 2 2 2 2 2 2 2 2 2 3" xfId="48" xr:uid="{00000000-0005-0000-0000-000020000000}"/>
    <cellStyle name="Normal 7 2 2 2 2 2 2 2 2 2 3 2" xfId="49" xr:uid="{00000000-0005-0000-0000-000021000000}"/>
    <cellStyle name="Normal 7 2 2 2 2 2 2 2 2 2 3 2 2" xfId="50" xr:uid="{00000000-0005-0000-0000-000022000000}"/>
    <cellStyle name="Normal 7 2 2 2 2 2 2 2 2 2 3 2 2 2" xfId="51" xr:uid="{00000000-0005-0000-0000-000023000000}"/>
    <cellStyle name="Normal 7 2 2 2 2 2 2 2 2 2 3 2 2 2 2" xfId="91" xr:uid="{00000000-0005-0000-0000-000024000000}"/>
    <cellStyle name="Normal 7 2 2 2 2 2 2 2 2 2 3 2 2 3" xfId="52" xr:uid="{00000000-0005-0000-0000-000025000000}"/>
    <cellStyle name="Normal 7 2 2 2 2 2 2 2 2 2 3 2 2 3 2" xfId="53" xr:uid="{00000000-0005-0000-0000-000026000000}"/>
    <cellStyle name="Normal 7 2 2 2 2 2 2 2 2 2 3 2 2 3 2 2" xfId="54" xr:uid="{00000000-0005-0000-0000-000027000000}"/>
    <cellStyle name="Normal 7 2 2 2 2 2 2 2 2 2 3 2 2 3 2 2 2" xfId="55" xr:uid="{00000000-0005-0000-0000-000028000000}"/>
    <cellStyle name="Normal 7 2 2 2 2 2 2 2 2 2 3 2 2 3 2 2 2 2" xfId="56" xr:uid="{00000000-0005-0000-0000-000029000000}"/>
    <cellStyle name="Normal 7 2 2 2 2 2 2 2 2 2 3 2 2 3 2 2 2 2 2" xfId="59" xr:uid="{00000000-0005-0000-0000-00002A000000}"/>
    <cellStyle name="Normal 7 2 2 2 2 2 2 2 2 2 3 2 2 3 2 2 2 2 2 2" xfId="62" xr:uid="{00000000-0005-0000-0000-00002B000000}"/>
    <cellStyle name="Normal 7 2 2 2 2 2 2 2 2 2 3 2 2 3 2 2 2 2 2 2 2" xfId="63" xr:uid="{00000000-0005-0000-0000-00002C000000}"/>
    <cellStyle name="Normal 7 2 2 2 2 2 2 2 2 2 3 2 2 3 2 2 2 2 2 2 2 2" xfId="66" xr:uid="{00000000-0005-0000-0000-00002D000000}"/>
    <cellStyle name="Normal 7 2 2 2 2 2 2 2 2 2 3 2 2 3 2 2 2 2 2 2 2 2 2" xfId="67" xr:uid="{00000000-0005-0000-0000-00002E000000}"/>
    <cellStyle name="Normal 7 2 2 2 2 2 2 2 2 2 3 2 2 3 2 2 2 2 2 2 2 2 2 2" xfId="68" xr:uid="{00000000-0005-0000-0000-00002F000000}"/>
    <cellStyle name="Normal 7 2 2 2 2 2 2 2 2 2 3 2 2 3 2 2 2 2 2 2 2 2 2 2 2" xfId="69" xr:uid="{00000000-0005-0000-0000-000030000000}"/>
    <cellStyle name="Normal 7 2 2 2 2 2 2 2 2 2 3 2 2 3 2 2 2 2 2 2 2 2 2 2 2 2" xfId="70" xr:uid="{00000000-0005-0000-0000-000031000000}"/>
    <cellStyle name="Normal 7 2 2 2 2 2 2 2 2 2 3 2 2 3 2 2 2 2 2 2 2 2 2 2 2 2 2" xfId="71" xr:uid="{00000000-0005-0000-0000-000032000000}"/>
    <cellStyle name="Normal 7 2 2 2 2 2 2 2 2 2 3 2 2 3 2 2 2 2 2 2 2 2 2 2 2 2 2 2" xfId="96" xr:uid="{00000000-0005-0000-0000-000033000000}"/>
    <cellStyle name="Normal 7 2 2 2 2 2 2 2 2 2 3 2 2 3 2 2 2 2 2 2 2 2 2 2 2 2 2 2 2" xfId="97" xr:uid="{00000000-0005-0000-0000-000034000000}"/>
    <cellStyle name="Normal 7 2 2 2 2 2 2 2 2 2 3 2 2 3 2 2 2 2 2 2 2 2 2 2 2 2 2 2 2 2" xfId="98" xr:uid="{00000000-0005-0000-0000-000035000000}"/>
    <cellStyle name="Normal 7 2 2 2 2 2 2 2 2 2 3 2 2 3 2 2 2 2 2 2 2 2 2 2 2 2 2 2 2 2 2" xfId="99" xr:uid="{00000000-0005-0000-0000-000036000000}"/>
    <cellStyle name="Normal 7 2 2 2 2 2 2 2 2 2 3 2 2 3 2 2 2 2 2 2 2 2 2 2 2 2 2 2 2 2 2 2" xfId="100" xr:uid="{00000000-0005-0000-0000-000037000000}"/>
    <cellStyle name="Normal 7 2 2 2 2 2 2 2 2 2 3 2 2 3 2 2 2 2 2 2 2 2 2 2 2 2 2 2 2 2 2 2 2" xfId="102" xr:uid="{00000000-0005-0000-0000-000038000000}"/>
    <cellStyle name="Normal 7 2 2 2 2 2 2 2 2 2 3 2 2 3 2 2 2 2 2 2 2 2 2 2 2 2 2 2 2 2 2 2 3" xfId="103" xr:uid="{00000000-0005-0000-0000-000039000000}"/>
    <cellStyle name="Normal 7 2 2 2 2 2 2 2 2 2 3 2 2 3 2 2 2 2 2 2 2 2 2 2 2 2 2 2 2 2 2 2 3 2" xfId="104" xr:uid="{00000000-0005-0000-0000-00003A000000}"/>
    <cellStyle name="Normal 7 2 2 2 2 2 2 2 2 2 3 2 2 3 2 2 2 2 2 2 2 2 2 2 2 2 2 2 2 2 2 2 3 2 2" xfId="105" xr:uid="{00000000-0005-0000-0000-00003B000000}"/>
    <cellStyle name="Normal 7 2 2 2 2 2 2 2 2 2 3 2 2 3 2 2 2 2 2 2 2 2 2 2 2 2 2 2 2 2 2 2 3 2 2 2" xfId="106" xr:uid="{00000000-0005-0000-0000-00003C000000}"/>
    <cellStyle name="Normal 7 2 2 2 2 2 2 2 2 2 3 2 2 3 2 2 2 2 2 2 2 2 2 2 2 2 2 2 2 2 2 2 3 2 2 3" xfId="107" xr:uid="{00000000-0005-0000-0000-00003D000000}"/>
    <cellStyle name="Normal 7 2 2 2 2 2 2 2 2 2 3 2 2 3 2 2 2 2 2 2 2 2 2 2 2 2 2 2 2 2 2 2 3 2 2 3 2" xfId="108" xr:uid="{00000000-0005-0000-0000-00003E000000}"/>
    <cellStyle name="Normal 7 2 2 2 2 2 2 2 2 2 3 2 2 3 2 2 2 2 2 2 2 2 2 2 2 2 2 2 2 2 2 2 3 2 2 3 2 2" xfId="109" xr:uid="{00000000-0005-0000-0000-00003F000000}"/>
    <cellStyle name="Normal 7 2 2 2 2 2 2 2 2 2 3 2 2 3 2 2 2 2 2 2 2 2 2 2 2 2 2 2 2 2 2 2 3 2 2 3 2 2 2" xfId="110" xr:uid="{00000000-0005-0000-0000-000040000000}"/>
    <cellStyle name="Normal 7 2 2 2 2 2 2 2 2 2 3 2 2 3 2 2 2 2 2 2 2 2 2 2 2 2 2 2 2 2 2 2 3 2 2 3 2 2 2 2" xfId="111" xr:uid="{00000000-0005-0000-0000-000041000000}"/>
    <cellStyle name="Normal 7 2 2 2 2 2 2 2 2 2 3 2 2 3 2 2 2 2 2 2 2 2 2 2 2 2 2 2 2 2 2 2 3 2 2 3 2 2 2 2 2" xfId="112" xr:uid="{00000000-0005-0000-0000-000042000000}"/>
    <cellStyle name="Normal 7 2 2 2 2 2 2 2 2 2 3 2 2 3 2 2 2 2 2 2 2 2 2 2 2 2 2 2 2 2 2 2 3 2 2 3 2 2 2 2 2 2" xfId="113" xr:uid="{00000000-0005-0000-0000-000043000000}"/>
    <cellStyle name="Normal 7 2 2 2 2 2 2 2 2 2 3 2 2 3 2 2 2 2 2 2 2 2 2 2 2 2 2 2 2 2 2 2 3 2 2 3 2 2 2 2 2 2 2" xfId="114" xr:uid="{00000000-0005-0000-0000-000044000000}"/>
    <cellStyle name="Normal 7 2 2 2 2 2 2 2 2 2 3 2 2 3 2 2 2 2 2 2 2 2 2 2 2 2 2 2 2 2 2 2 3 2 2 3 2 2 2 2 2 2 2 2" xfId="115" xr:uid="{00000000-0005-0000-0000-000045000000}"/>
    <cellStyle name="Normal 7 2 2 2 2 2 2 2 2 2 3 2 2 3 2 2 2 2 2 2 2 2 2 2 2 2 2 2 2 2 2 2 3 2 2 3 2 2 2 2 2 2 2 2 2" xfId="116" xr:uid="{00000000-0005-0000-0000-000046000000}"/>
    <cellStyle name="Normal 7 2 2 2 2 2 2 2 2 2 3 2 2 3 2 2 2 2 2 2 2 2 2 2 2 2 2 2 2 2 2 2 3 2 2 3 2 2 2 2 2 2 2 2 2 2" xfId="117" xr:uid="{00000000-0005-0000-0000-000047000000}"/>
    <cellStyle name="Normal 7 2 2 2 2 2 2 2 2 2 3 2 2 3 2 2 2 2 2 2 2 2 2 2 2 2 2 2 2 2 2 2 3 2 2 3 2 2 2 2 2 2 2 2 2 2 2" xfId="118" xr:uid="{376BC8EF-E365-42A4-B9ED-7FE2462834BD}"/>
    <cellStyle name="Normal 7 2 2 2 2 2 2 2 2 2 3 2 2 3 2 2 2 2 2 2 2 2 2 2 2 2 2 2 2 2 2 2 3 2 2 3 2 2 2 2 2 2 2 2 2 2 2 2" xfId="119" xr:uid="{84E81E11-E34E-4131-84F4-AB4DEBCC900B}"/>
    <cellStyle name="Normal 7 2 2 2 2 2 2 2 2 2 3 2 2 3 2 2 2 2 2 2 2 2 2 2 2 2 2 2 2 2 2 2 3 2 2 3 2 2 2 2 2 2 2 2 2 2 2 2 2" xfId="120" xr:uid="{14C0309C-5C80-46A2-B0C5-025359CEDF5C}"/>
    <cellStyle name="Normal 7 2 2 2 2 2 2 2 2 2 3 2 2 3 2 2 2 2 2 2 2 2 2 2 2 2 2 2 2 2 2 2 3 2 2 3 2 2 2 2 2 2 2 2 2 2 2 2 2 2" xfId="121" xr:uid="{1F29366F-38AC-41EF-85E5-4F1B924933A8}"/>
    <cellStyle name="Normal 7 2 2 2 2 2 2 2 2 2 3 2 2 3 2 2 2 2 2 2 2 2 2 2 2 2 2 2 2 2 2 2 3 2 2 3 2 2 2 2 2 2 2 2 2 2 2 2 2 2 2" xfId="122" xr:uid="{9DFCD6DA-A842-4039-919E-546E0444A346}"/>
    <cellStyle name="Normal 7 2 2 2 2 2 2 2 2 2 3 2 2 3 2 2 2 2 2 2 2 2 2 2 2 2 2 2 2 2 2 2 3 2 2 3 2 2 2 2 2 2 2 2 2 2 2 2 2 2 2 2" xfId="123" xr:uid="{91623CDD-0B31-49BA-B50C-F6D6A6694D85}"/>
    <cellStyle name="Normal 7 2 2 2 2 2 2 2 2 2 3 2 2 3 2 2 2 2 2 2 2 2 2 2 2 2 2 2 2 2 2 2 3 2 2 3 2 2 2 2 2 2 2 2 2 2 2 2 2 2 2 2 2" xfId="124" xr:uid="{C459016F-5DDF-47A1-9D77-F2C955B9A2DF}"/>
    <cellStyle name="Normal 7 2 2 2 2 2 2 2 2 2 3 2 2 3 2 2 2 2 2 2 2 2 2 2 2 2 2 2 2 2 2 2 3 2 2 3 2 2 2 2 2 2 2 2 2 2 2 2 2 2 2 2 2 2" xfId="125" xr:uid="{E3B1EFF8-2B1F-4C4A-A1D1-E41293A02BC1}"/>
    <cellStyle name="Normal 7 2 2 2 2 2 2 2 2 2 3 2 2 3 2 2 2 2 2 2 2 2 2 2 2 2 2 2 2 2 2 2 3 2 2 3 2 2 2 2 2 2 2 2 2 2 2 2 2 2 2 2 2 2 2" xfId="126" xr:uid="{7C489194-933F-481E-943D-104EB27BD64C}"/>
    <cellStyle name="Normal 7 2 2 2 2 2 2 2 2 2 3 2 2 3 2 2 2 2 2 2 2 2 2 2 2 2 2 2 2 2 2 2 3 2 2 3 2 2 2 2 2 2 2 2 2 2 2 2 2 2 2 2 2 2 2 2" xfId="127" xr:uid="{F63E9094-B0B8-457A-A409-2FEB50F8C102}"/>
    <cellStyle name="Normal 7 2 2 2 2 2 2 2 2 2 3 2 2 3 2 2 2 2 2 2 2 2 2 2 2 2 2 2 2 2 2 2 3 2 2 3 2 2 2 2 2 2 2 2 2 2 2 2 2 2 2 2 2 2 2 2 2" xfId="128" xr:uid="{54EAC8B2-6DC7-4387-9CDC-DA4C44BD45FC}"/>
    <cellStyle name="Normal 7 2 2 2 2 2 2 2 2 2 3 2 2 3 2 2 2 2 2 2 2 2 2 2 2 2 2 2 2 2 2 2 3 2 2 3 2 2 2 2 2 2 2 2 2 2 2 2 2 2 2 2 2 2 2 2 2 2" xfId="129" xr:uid="{3D4B99E9-6542-45D4-8811-917FC10F7FF7}"/>
    <cellStyle name="Normal 7 2 2 2 2 2 2 2 2 2 3 2 2 3 2 2 2 2 2 2 2 2 2 2 2 2 2 2 2 2 2 2 3 2 2 3 2 2 2 2 2 2 2 2 2 2 2 2 2 2 2 2 2 2 2 2 2 2 2" xfId="130" xr:uid="{B5E5D244-5D21-4036-B260-224BC1058D59}"/>
    <cellStyle name="Normal 7 2 2 2 2 2 2 2 2 2 3 2 2 3 2 2 2 2 2 2 2 2 2 2 2 2 2 2 2 2 2 2 3 2 2 3 2 2 2 2 2 2 2 2 2 2 2 2 2 2 2 2 2 2 2 2 2 2 2 2" xfId="131" xr:uid="{86DD2060-4663-4B79-8934-4458F45C4C66}"/>
    <cellStyle name="Normal 7 2 2 2 2 2 2 2 2 2 3 2 2 3 2 2 2 2 2 2 2 2 2 2 2 2 2 2 2 2 2 2 3 2 2 3 2 2 2 2 2 2 2 2 2 2 2 2 2 2 2 2 2 2 2 2 2 2 2 2 2" xfId="132" xr:uid="{69F0842B-261D-439A-AF07-319A87AB77A4}"/>
    <cellStyle name="Normal 7 2 2 2 2 2 2 2 2 2 3 2 2 3 2 2 2 2 2 2 2 2 2 2 2 2 2 2 2 2 2 2 3 2 2 3 2 2 2 2 2 2 2 2 2 2 2 2 2 2 2 2 2 2 2 2 2 2 2 2 2 2" xfId="133" xr:uid="{43AFB2EB-A8EA-4073-B18D-40F5AA0DF323}"/>
    <cellStyle name="Normal 7 2 2 2 2 2 2 2 2 2 3 2 2 3 2 2 2 2 2 2 2 2 2 2 2 2 2 2 2 2 2 2 3 2 2 3 2 2 2 2 2 2 2 2 2 2 2 2 2 2 2 2 2 2 2 2 2 2 2 2 2 2 2" xfId="134" xr:uid="{A7341E39-2003-485F-9675-0F38A5B6A026}"/>
    <cellStyle name="Normal 7 2 2 2 2 2 2 2 2 2 3 2 2 3 2 2 2 2 2 2 2 2 2 2 2 2 2 2 2 2 2 2 3 2 2 3 2 2 2 2 2 2 2 2 2 2 2 2 2 2 2 2 2 2 2 2 2 2 2 2 2 2 2 2" xfId="135" xr:uid="{30C52CF2-69B6-4FA1-89AD-AAD5F83C30E5}"/>
    <cellStyle name="Normal 7 2 2 2 2 2 2 2 2 2 3 2 2 3 2 2 2 2 2 2 2 2 2 2 2 2 2 2 2 2 2 2 3 2 2 3 2 2 2 2 2 2 2 2 2 2 2 2 2 2 2 2 2 2 2 2 2 2 2 2 2 2 2 2 2" xfId="136" xr:uid="{9447AE53-EFFA-4799-8D39-5B38C0342B0B}"/>
    <cellStyle name="Normal 7 2 2 2 2 2 2 2 2 2 3 2 2 3 2 2 2 2 2 2 2 2 2 2 2 2 2 2 2 2 2 2 3 2 2 3 2 2 2 2 2 2 2 2 2 2 2 2 2 2 2 2 2 2 2 2 2 2 2 2 2 2 2 2 2 2" xfId="137" xr:uid="{46BA31FF-FEF3-4B8E-85C8-47CA062FBD81}"/>
    <cellStyle name="Normal 7 2 2 2 2 2 2 2 2 2 3 2 2 3 2 2 2 2 2 2 2 2 2 2 2 2 2 2 2 2 2 2 3 2 2 3 2 2 2 2 2 2 2 2 2 2 2 2 2 2 2 2 2 2 2 2 2 2 2 2 2 2 2 2 2 3" xfId="138" xr:uid="{57193CCF-F0CC-4A38-B15E-D4DBB3A0F575}"/>
    <cellStyle name="Normal 8" xfId="58" xr:uid="{00000000-0005-0000-0000-000048000000}"/>
    <cellStyle name="Normal 8 2" xfId="60" xr:uid="{00000000-0005-0000-0000-000049000000}"/>
    <cellStyle name="Normal 9" xfId="61" xr:uid="{00000000-0005-0000-0000-00004A000000}"/>
    <cellStyle name="Normal 9 2" xfId="93" xr:uid="{00000000-0005-0000-0000-00004B000000}"/>
    <cellStyle name="Separador de milhares 2" xfId="19" xr:uid="{00000000-0005-0000-0000-00004F000000}"/>
    <cellStyle name="Separador de milhares 2 2" xfId="20" xr:uid="{00000000-0005-0000-0000-000050000000}"/>
    <cellStyle name="Separador de milhares 2 2 2" xfId="21" xr:uid="{00000000-0005-0000-0000-000051000000}"/>
    <cellStyle name="Separador de milhares 2 2 2 2" xfId="74" xr:uid="{00000000-0005-0000-0000-000052000000}"/>
    <cellStyle name="Separador de milhares 2 2 3" xfId="73" xr:uid="{00000000-0005-0000-0000-000053000000}"/>
    <cellStyle name="Separador de milhares 2 3" xfId="72" xr:uid="{00000000-0005-0000-0000-000054000000}"/>
    <cellStyle name="Separador de milhares 3" xfId="22" xr:uid="{00000000-0005-0000-0000-000055000000}"/>
    <cellStyle name="Separador de milhares 3 2" xfId="23" xr:uid="{00000000-0005-0000-0000-000056000000}"/>
    <cellStyle name="Separador de milhares 3 2 2" xfId="24" xr:uid="{00000000-0005-0000-0000-000057000000}"/>
    <cellStyle name="Separador de milhares 3 2 2 2" xfId="77" xr:uid="{00000000-0005-0000-0000-000058000000}"/>
    <cellStyle name="Separador de milhares 3 2 3" xfId="76" xr:uid="{00000000-0005-0000-0000-000059000000}"/>
    <cellStyle name="Separador de milhares 3 3" xfId="75" xr:uid="{00000000-0005-0000-0000-00005A000000}"/>
    <cellStyle name="Separador de milhares 4" xfId="25" xr:uid="{00000000-0005-0000-0000-00005B000000}"/>
    <cellStyle name="Separador de milhares 4 2" xfId="78" xr:uid="{00000000-0005-0000-0000-00005C000000}"/>
    <cellStyle name="Separador de milhares 5" xfId="29" xr:uid="{00000000-0005-0000-0000-00005D000000}"/>
    <cellStyle name="Separador de milhares 5 2" xfId="31" xr:uid="{00000000-0005-0000-0000-00005E000000}"/>
    <cellStyle name="Separador de milhares 5 2 2" xfId="33" xr:uid="{00000000-0005-0000-0000-00005F000000}"/>
    <cellStyle name="Separador de milhares 5 2 2 2" xfId="36" xr:uid="{00000000-0005-0000-0000-000060000000}"/>
    <cellStyle name="Separador de milhares 5 2 2 2 2" xfId="38" xr:uid="{00000000-0005-0000-0000-000061000000}"/>
    <cellStyle name="Separador de milhares 5 2 2 2 2 2" xfId="41" xr:uid="{00000000-0005-0000-0000-000062000000}"/>
    <cellStyle name="Separador de milhares 5 2 2 2 2 2 2" xfId="43" xr:uid="{00000000-0005-0000-0000-000063000000}"/>
    <cellStyle name="Separador de milhares 5 2 2 2 2 2 2 2" xfId="45" xr:uid="{00000000-0005-0000-0000-000064000000}"/>
    <cellStyle name="Separador de milhares 5 2 2 2 2 2 2 2 2" xfId="47" xr:uid="{00000000-0005-0000-0000-000065000000}"/>
    <cellStyle name="Separador de milhares 5 2 2 2 2 2 2 2 2 2" xfId="90" xr:uid="{00000000-0005-0000-0000-000066000000}"/>
    <cellStyle name="Separador de milhares 5 2 2 2 2 2 2 2 3" xfId="88" xr:uid="{00000000-0005-0000-0000-000067000000}"/>
    <cellStyle name="Separador de milhares 5 2 2 2 2 2 2 3" xfId="87" xr:uid="{00000000-0005-0000-0000-000068000000}"/>
    <cellStyle name="Separador de milhares 5 2 2 2 2 2 3" xfId="86" xr:uid="{00000000-0005-0000-0000-000069000000}"/>
    <cellStyle name="Separador de milhares 5 2 2 2 2 3" xfId="84" xr:uid="{00000000-0005-0000-0000-00006A000000}"/>
    <cellStyle name="Separador de milhares 5 2 2 2 3" xfId="83" xr:uid="{00000000-0005-0000-0000-00006B000000}"/>
    <cellStyle name="Separador de milhares 5 2 2 3" xfId="81" xr:uid="{00000000-0005-0000-0000-00006C000000}"/>
    <cellStyle name="Separador de milhares 5 2 3" xfId="80" xr:uid="{00000000-0005-0000-0000-00006D000000}"/>
    <cellStyle name="Separador de milhares 5 3" xfId="79" xr:uid="{00000000-0005-0000-0000-00006E000000}"/>
    <cellStyle name="Separador de milhares 6" xfId="35" xr:uid="{00000000-0005-0000-0000-00006F000000}"/>
    <cellStyle name="Separador de milhares 6 2" xfId="82" xr:uid="{00000000-0005-0000-0000-000070000000}"/>
    <cellStyle name="Vírgula" xfId="18" builtinId="3"/>
    <cellStyle name="Vírgula 2" xfId="39" xr:uid="{00000000-0005-0000-0000-000071000000}"/>
    <cellStyle name="Vírgula 2 2" xfId="85" xr:uid="{00000000-0005-0000-0000-000072000000}"/>
    <cellStyle name="Vírgula 2 3" xfId="101" xr:uid="{00000000-0005-0000-0000-000073000000}"/>
    <cellStyle name="Vírgula 3" xfId="57" xr:uid="{00000000-0005-0000-0000-000074000000}"/>
    <cellStyle name="Vírgula 3 2" xfId="92" xr:uid="{00000000-0005-0000-0000-000075000000}"/>
    <cellStyle name="Vírgula 4" xfId="64" xr:uid="{00000000-0005-0000-0000-000076000000}"/>
    <cellStyle name="Vírgula 4 2" xfId="94" xr:uid="{00000000-0005-0000-0000-00007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66"/>
      <color rgb="FF00FF00"/>
      <color rgb="FFFFFFCC"/>
      <color rgb="FFFFCCFF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</xdr:colOff>
      <xdr:row>0</xdr:row>
      <xdr:rowOff>71437</xdr:rowOff>
    </xdr:from>
    <xdr:ext cx="2090571" cy="714375"/>
    <xdr:pic>
      <xdr:nvPicPr>
        <xdr:cNvPr id="5412389" name="Picture 1" descr="Logo%20FFM%20Novo%20Final">
          <a:extLst>
            <a:ext uri="{FF2B5EF4-FFF2-40B4-BE49-F238E27FC236}">
              <a16:creationId xmlns:a16="http://schemas.microsoft.com/office/drawing/2014/main" id="{00000000-0008-0000-0100-00002596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71437"/>
          <a:ext cx="209057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56" name="Text Box 11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57" name="Text Box 119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58" name="Text Box 119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59" name="Text Box 119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60" name="Text Box 11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61" name="Text Box 11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62" name="Text Box 119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263" name="Text Box 119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27390"/>
    <xdr:sp macro="" textlink="">
      <xdr:nvSpPr>
        <xdr:cNvPr id="468" name="Text Box 119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27390"/>
    <xdr:sp macro="" textlink="">
      <xdr:nvSpPr>
        <xdr:cNvPr id="469" name="Text Box 119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18036"/>
    <xdr:sp macro="" textlink="">
      <xdr:nvSpPr>
        <xdr:cNvPr id="470" name="Text Box 11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18036"/>
    <xdr:sp macro="" textlink="">
      <xdr:nvSpPr>
        <xdr:cNvPr id="471" name="Text Box 119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27390"/>
    <xdr:sp macro="" textlink="">
      <xdr:nvSpPr>
        <xdr:cNvPr id="472" name="Text Box 119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27390"/>
    <xdr:sp macro="" textlink="">
      <xdr:nvSpPr>
        <xdr:cNvPr id="473" name="Text Box 119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18036"/>
    <xdr:sp macro="" textlink="">
      <xdr:nvSpPr>
        <xdr:cNvPr id="474" name="Text Box 119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105</xdr:row>
      <xdr:rowOff>0</xdr:rowOff>
    </xdr:from>
    <xdr:ext cx="75057" cy="318036"/>
    <xdr:sp macro="" textlink="">
      <xdr:nvSpPr>
        <xdr:cNvPr id="475" name="Text Box 119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30480000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5268" cy="327673"/>
    <xdr:sp macro="" textlink="">
      <xdr:nvSpPr>
        <xdr:cNvPr id="476" name="Text Box 119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395967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5268" cy="327673"/>
    <xdr:sp macro="" textlink="">
      <xdr:nvSpPr>
        <xdr:cNvPr id="477" name="Text Box 119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395967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113</xdr:row>
      <xdr:rowOff>0</xdr:rowOff>
    </xdr:from>
    <xdr:ext cx="35268" cy="327673"/>
    <xdr:sp macro="" textlink="">
      <xdr:nvSpPr>
        <xdr:cNvPr id="478" name="Text Box 119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395967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64" name="Text Box 119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65" name="Text Box 119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66" name="Text Box 119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67" name="Text Box 119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79" name="Text Box 119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80" name="Text Box 11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81" name="Text Box 119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482" name="Text Box 119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86" name="Text Box 119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87" name="Text Box 119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88" name="Text Box 119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89" name="Text Box 119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90" name="Text Box 11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91" name="Text Box 119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492" name="Text Box 119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494" name="Text Box 119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495" name="Text Box 119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132</xdr:row>
      <xdr:rowOff>0</xdr:rowOff>
    </xdr:from>
    <xdr:ext cx="36276" cy="327390"/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88996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129</xdr:row>
      <xdr:rowOff>0</xdr:rowOff>
    </xdr:from>
    <xdr:ext cx="75057" cy="327390"/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080214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0" name="Text Box 11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1" name="Text Box 119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2" name="Text Box 119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3" name="Text Box 1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4" name="Text Box 119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5" name="Text Box 119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576" name="Text Box 119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0" name="Text Box 119">
          <a:extLst>
            <a:ext uri="{FF2B5EF4-FFF2-40B4-BE49-F238E27FC236}">
              <a16:creationId xmlns:a16="http://schemas.microsoft.com/office/drawing/2014/main" id="{740202C9-CF6F-4C40-BA47-D979603FA62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1" name="Text Box 119">
          <a:extLst>
            <a:ext uri="{FF2B5EF4-FFF2-40B4-BE49-F238E27FC236}">
              <a16:creationId xmlns:a16="http://schemas.microsoft.com/office/drawing/2014/main" id="{39DF0F48-C367-4375-8949-06F0C2B4BB9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2" name="Text Box 119">
          <a:extLst>
            <a:ext uri="{FF2B5EF4-FFF2-40B4-BE49-F238E27FC236}">
              <a16:creationId xmlns:a16="http://schemas.microsoft.com/office/drawing/2014/main" id="{DB341994-BF74-4BB9-90C4-89B831E5750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A001700-A597-4B80-8849-5A4A7D75808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16685B4A-1F40-4BE3-8164-96782F37E5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8AEFB96C-69F8-4D58-B5BF-C9A481958A8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32889544-C72A-4345-AD9A-A122B56F5D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99</xdr:row>
      <xdr:rowOff>0</xdr:rowOff>
    </xdr:from>
    <xdr:ext cx="38688" cy="318587"/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C7C39081-9D0B-4A98-87E6-7C2B057A3FA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29663571"/>
          <a:ext cx="38688" cy="3185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07" name="Text Box 119">
          <a:extLst>
            <a:ext uri="{FF2B5EF4-FFF2-40B4-BE49-F238E27FC236}">
              <a16:creationId xmlns:a16="http://schemas.microsoft.com/office/drawing/2014/main" id="{032D6EA6-5485-4D64-BDD5-A633156539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08" name="Text Box 119">
          <a:extLst>
            <a:ext uri="{FF2B5EF4-FFF2-40B4-BE49-F238E27FC236}">
              <a16:creationId xmlns:a16="http://schemas.microsoft.com/office/drawing/2014/main" id="{9965692E-625F-4BAA-9BCA-4F93D451188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09" name="Text Box 119">
          <a:extLst>
            <a:ext uri="{FF2B5EF4-FFF2-40B4-BE49-F238E27FC236}">
              <a16:creationId xmlns:a16="http://schemas.microsoft.com/office/drawing/2014/main" id="{9938E6EB-D034-4225-8F8D-2895A0FAAF9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0" name="Text Box 119">
          <a:extLst>
            <a:ext uri="{FF2B5EF4-FFF2-40B4-BE49-F238E27FC236}">
              <a16:creationId xmlns:a16="http://schemas.microsoft.com/office/drawing/2014/main" id="{E1D05BA1-CBBB-426D-87E1-C3E8A041B1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1" name="Text Box 119">
          <a:extLst>
            <a:ext uri="{FF2B5EF4-FFF2-40B4-BE49-F238E27FC236}">
              <a16:creationId xmlns:a16="http://schemas.microsoft.com/office/drawing/2014/main" id="{D6932506-9E73-4941-96EA-26CC7CE754D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2" name="Text Box 119">
          <a:extLst>
            <a:ext uri="{FF2B5EF4-FFF2-40B4-BE49-F238E27FC236}">
              <a16:creationId xmlns:a16="http://schemas.microsoft.com/office/drawing/2014/main" id="{72C514E7-7D3A-42CA-AEC7-366CE4BC89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3" name="Text Box 119">
          <a:extLst>
            <a:ext uri="{FF2B5EF4-FFF2-40B4-BE49-F238E27FC236}">
              <a16:creationId xmlns:a16="http://schemas.microsoft.com/office/drawing/2014/main" id="{E1074FB2-4B51-43B7-B155-90C7AEEFBF1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4" name="Text Box 119">
          <a:extLst>
            <a:ext uri="{FF2B5EF4-FFF2-40B4-BE49-F238E27FC236}">
              <a16:creationId xmlns:a16="http://schemas.microsoft.com/office/drawing/2014/main" id="{A3712F66-4574-4027-B5A1-BA057C54800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5" name="Text Box 119">
          <a:extLst>
            <a:ext uri="{FF2B5EF4-FFF2-40B4-BE49-F238E27FC236}">
              <a16:creationId xmlns:a16="http://schemas.microsoft.com/office/drawing/2014/main" id="{B04B5DF8-0E8A-45E0-A571-9A5386D1AC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6" name="Text Box 119">
          <a:extLst>
            <a:ext uri="{FF2B5EF4-FFF2-40B4-BE49-F238E27FC236}">
              <a16:creationId xmlns:a16="http://schemas.microsoft.com/office/drawing/2014/main" id="{BD9FB9DC-EFF6-479D-B6A2-600FAD0D181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7" name="Text Box 119">
          <a:extLst>
            <a:ext uri="{FF2B5EF4-FFF2-40B4-BE49-F238E27FC236}">
              <a16:creationId xmlns:a16="http://schemas.microsoft.com/office/drawing/2014/main" id="{5D074AE3-109D-47AC-814E-49D331F1F3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8" name="Text Box 119">
          <a:extLst>
            <a:ext uri="{FF2B5EF4-FFF2-40B4-BE49-F238E27FC236}">
              <a16:creationId xmlns:a16="http://schemas.microsoft.com/office/drawing/2014/main" id="{1F6A3431-1712-40BF-9B30-D7DF5E26E2B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19" name="Text Box 119">
          <a:extLst>
            <a:ext uri="{FF2B5EF4-FFF2-40B4-BE49-F238E27FC236}">
              <a16:creationId xmlns:a16="http://schemas.microsoft.com/office/drawing/2014/main" id="{3E202AED-89EB-458E-9D1E-8E2CB3032AD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129</xdr:row>
      <xdr:rowOff>0</xdr:rowOff>
    </xdr:from>
    <xdr:ext cx="36276" cy="327390"/>
    <xdr:sp macro="" textlink="">
      <xdr:nvSpPr>
        <xdr:cNvPr id="620" name="Text Box 119">
          <a:extLst>
            <a:ext uri="{FF2B5EF4-FFF2-40B4-BE49-F238E27FC236}">
              <a16:creationId xmlns:a16="http://schemas.microsoft.com/office/drawing/2014/main" id="{D7CD0E22-7BDE-4EF2-87C8-17CC1CFFBD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080214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2" name="Text Box 119">
          <a:extLst>
            <a:ext uri="{FF2B5EF4-FFF2-40B4-BE49-F238E27FC236}">
              <a16:creationId xmlns:a16="http://schemas.microsoft.com/office/drawing/2014/main" id="{6790623A-43DB-45A8-82B4-E064ED44571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3" name="Text Box 119">
          <a:extLst>
            <a:ext uri="{FF2B5EF4-FFF2-40B4-BE49-F238E27FC236}">
              <a16:creationId xmlns:a16="http://schemas.microsoft.com/office/drawing/2014/main" id="{49855B48-F2C6-4D54-9969-CE800F3D4BB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4" name="Text Box 119">
          <a:extLst>
            <a:ext uri="{FF2B5EF4-FFF2-40B4-BE49-F238E27FC236}">
              <a16:creationId xmlns:a16="http://schemas.microsoft.com/office/drawing/2014/main" id="{9E3AAA78-EB33-4DF5-A343-069B907889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5" name="Text Box 119">
          <a:extLst>
            <a:ext uri="{FF2B5EF4-FFF2-40B4-BE49-F238E27FC236}">
              <a16:creationId xmlns:a16="http://schemas.microsoft.com/office/drawing/2014/main" id="{2F2835B8-F1B5-48A5-A599-0E1DA03C6AE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6" name="Text Box 119">
          <a:extLst>
            <a:ext uri="{FF2B5EF4-FFF2-40B4-BE49-F238E27FC236}">
              <a16:creationId xmlns:a16="http://schemas.microsoft.com/office/drawing/2014/main" id="{E1D4F4A4-826C-40BC-8EA7-D51ED077074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7" name="Text Box 119">
          <a:extLst>
            <a:ext uri="{FF2B5EF4-FFF2-40B4-BE49-F238E27FC236}">
              <a16:creationId xmlns:a16="http://schemas.microsoft.com/office/drawing/2014/main" id="{49094F73-1F26-48D9-8122-0EEEE0EF0A8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8" name="Text Box 119">
          <a:extLst>
            <a:ext uri="{FF2B5EF4-FFF2-40B4-BE49-F238E27FC236}">
              <a16:creationId xmlns:a16="http://schemas.microsoft.com/office/drawing/2014/main" id="{D6F36837-64F2-4FA7-A109-78E0C4258C6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79" name="Text Box 119">
          <a:extLst>
            <a:ext uri="{FF2B5EF4-FFF2-40B4-BE49-F238E27FC236}">
              <a16:creationId xmlns:a16="http://schemas.microsoft.com/office/drawing/2014/main" id="{4D6BDA3A-D22D-42BA-A3A7-5FB3F72824E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0" name="Text Box 119">
          <a:extLst>
            <a:ext uri="{FF2B5EF4-FFF2-40B4-BE49-F238E27FC236}">
              <a16:creationId xmlns:a16="http://schemas.microsoft.com/office/drawing/2014/main" id="{84060BDC-DBBF-45E3-8344-08360B83B4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1" name="Text Box 119">
          <a:extLst>
            <a:ext uri="{FF2B5EF4-FFF2-40B4-BE49-F238E27FC236}">
              <a16:creationId xmlns:a16="http://schemas.microsoft.com/office/drawing/2014/main" id="{3790C94C-5801-46D5-A7B7-DC9684192C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2" name="Text Box 119">
          <a:extLst>
            <a:ext uri="{FF2B5EF4-FFF2-40B4-BE49-F238E27FC236}">
              <a16:creationId xmlns:a16="http://schemas.microsoft.com/office/drawing/2014/main" id="{B23F12A6-4B69-4540-BF90-DD6499BDF9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3" name="Text Box 119">
          <a:extLst>
            <a:ext uri="{FF2B5EF4-FFF2-40B4-BE49-F238E27FC236}">
              <a16:creationId xmlns:a16="http://schemas.microsoft.com/office/drawing/2014/main" id="{845D47DA-2744-44C2-B12A-075BF177E1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4" name="Text Box 119">
          <a:extLst>
            <a:ext uri="{FF2B5EF4-FFF2-40B4-BE49-F238E27FC236}">
              <a16:creationId xmlns:a16="http://schemas.microsoft.com/office/drawing/2014/main" id="{2C34958E-2CDA-4BB4-B42C-EE0A5BFA088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5" name="Text Box 119">
          <a:extLst>
            <a:ext uri="{FF2B5EF4-FFF2-40B4-BE49-F238E27FC236}">
              <a16:creationId xmlns:a16="http://schemas.microsoft.com/office/drawing/2014/main" id="{04EC5063-FE6A-4018-86FD-AAF42068CA3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86" name="Text Box 119">
          <a:extLst>
            <a:ext uri="{FF2B5EF4-FFF2-40B4-BE49-F238E27FC236}">
              <a16:creationId xmlns:a16="http://schemas.microsoft.com/office/drawing/2014/main" id="{B1DD24B3-4DB8-4084-ABEB-2B17F786A05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87" name="Text Box 119">
          <a:extLst>
            <a:ext uri="{FF2B5EF4-FFF2-40B4-BE49-F238E27FC236}">
              <a16:creationId xmlns:a16="http://schemas.microsoft.com/office/drawing/2014/main" id="{8D57791B-6A90-4917-9CB7-BDB3BBBAA76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1" name="Text Box 119">
          <a:extLst>
            <a:ext uri="{FF2B5EF4-FFF2-40B4-BE49-F238E27FC236}">
              <a16:creationId xmlns:a16="http://schemas.microsoft.com/office/drawing/2014/main" id="{9B042255-7BF0-430D-98AC-32733BA5D4D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2" name="Text Box 119">
          <a:extLst>
            <a:ext uri="{FF2B5EF4-FFF2-40B4-BE49-F238E27FC236}">
              <a16:creationId xmlns:a16="http://schemas.microsoft.com/office/drawing/2014/main" id="{382EFA6F-533D-4524-8EBF-5CB11B56EB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3" name="Text Box 119">
          <a:extLst>
            <a:ext uri="{FF2B5EF4-FFF2-40B4-BE49-F238E27FC236}">
              <a16:creationId xmlns:a16="http://schemas.microsoft.com/office/drawing/2014/main" id="{8153847D-C883-47DF-A61D-F9C8733C07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4" name="Text Box 119">
          <a:extLst>
            <a:ext uri="{FF2B5EF4-FFF2-40B4-BE49-F238E27FC236}">
              <a16:creationId xmlns:a16="http://schemas.microsoft.com/office/drawing/2014/main" id="{9EBBD00B-7B5B-4B4E-9B9E-538C8E5AC01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5" name="Text Box 119">
          <a:extLst>
            <a:ext uri="{FF2B5EF4-FFF2-40B4-BE49-F238E27FC236}">
              <a16:creationId xmlns:a16="http://schemas.microsoft.com/office/drawing/2014/main" id="{77539B3E-1857-43C4-832A-749124007B1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6" name="Text Box 119">
          <a:extLst>
            <a:ext uri="{FF2B5EF4-FFF2-40B4-BE49-F238E27FC236}">
              <a16:creationId xmlns:a16="http://schemas.microsoft.com/office/drawing/2014/main" id="{3A13C28A-0B40-4A4F-9E57-1028C8F601C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697" name="Text Box 119">
          <a:extLst>
            <a:ext uri="{FF2B5EF4-FFF2-40B4-BE49-F238E27FC236}">
              <a16:creationId xmlns:a16="http://schemas.microsoft.com/office/drawing/2014/main" id="{797D8EBC-E485-49A3-BA5C-50173B6E292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3728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98" name="Text Box 119">
          <a:extLst>
            <a:ext uri="{FF2B5EF4-FFF2-40B4-BE49-F238E27FC236}">
              <a16:creationId xmlns:a16="http://schemas.microsoft.com/office/drawing/2014/main" id="{FFE0B7C3-81A8-448A-890C-E4F18D3790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699" name="Text Box 119">
          <a:extLst>
            <a:ext uri="{FF2B5EF4-FFF2-40B4-BE49-F238E27FC236}">
              <a16:creationId xmlns:a16="http://schemas.microsoft.com/office/drawing/2014/main" id="{38381061-9892-42B7-9258-D836646C0F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894" name="Text Box 119">
          <a:extLst>
            <a:ext uri="{FF2B5EF4-FFF2-40B4-BE49-F238E27FC236}">
              <a16:creationId xmlns:a16="http://schemas.microsoft.com/office/drawing/2014/main" id="{51BE81DD-90FC-47DB-8F5F-E804D9406D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1" name="Text Box 119">
          <a:extLst>
            <a:ext uri="{FF2B5EF4-FFF2-40B4-BE49-F238E27FC236}">
              <a16:creationId xmlns:a16="http://schemas.microsoft.com/office/drawing/2014/main" id="{46F9A657-DCBE-45CB-932D-D0DDC61E1D9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2" name="Text Box 119">
          <a:extLst>
            <a:ext uri="{FF2B5EF4-FFF2-40B4-BE49-F238E27FC236}">
              <a16:creationId xmlns:a16="http://schemas.microsoft.com/office/drawing/2014/main" id="{FE427DAA-2511-40F6-B4E2-F5752901FB0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3" name="Text Box 119">
          <a:extLst>
            <a:ext uri="{FF2B5EF4-FFF2-40B4-BE49-F238E27FC236}">
              <a16:creationId xmlns:a16="http://schemas.microsoft.com/office/drawing/2014/main" id="{081EDB0E-08A3-4E63-ACEC-5BB8FC15F85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4" name="Text Box 119">
          <a:extLst>
            <a:ext uri="{FF2B5EF4-FFF2-40B4-BE49-F238E27FC236}">
              <a16:creationId xmlns:a16="http://schemas.microsoft.com/office/drawing/2014/main" id="{3D352996-6B37-4727-B174-46511DE789D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5" name="Text Box 119">
          <a:extLst>
            <a:ext uri="{FF2B5EF4-FFF2-40B4-BE49-F238E27FC236}">
              <a16:creationId xmlns:a16="http://schemas.microsoft.com/office/drawing/2014/main" id="{79B2115E-20FA-4CD7-8F19-6B83489A46C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6" name="Text Box 119">
          <a:extLst>
            <a:ext uri="{FF2B5EF4-FFF2-40B4-BE49-F238E27FC236}">
              <a16:creationId xmlns:a16="http://schemas.microsoft.com/office/drawing/2014/main" id="{15DD1DC9-D9B8-4D17-A5C7-9CCBB86E19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7" name="Text Box 119">
          <a:extLst>
            <a:ext uri="{FF2B5EF4-FFF2-40B4-BE49-F238E27FC236}">
              <a16:creationId xmlns:a16="http://schemas.microsoft.com/office/drawing/2014/main" id="{5600C512-9FC0-4366-94DC-A4DB47C0F7F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8" name="Text Box 119">
          <a:extLst>
            <a:ext uri="{FF2B5EF4-FFF2-40B4-BE49-F238E27FC236}">
              <a16:creationId xmlns:a16="http://schemas.microsoft.com/office/drawing/2014/main" id="{7A1DD0BE-8510-4FC3-B36B-6B9DF56C72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19" name="Text Box 119">
          <a:extLst>
            <a:ext uri="{FF2B5EF4-FFF2-40B4-BE49-F238E27FC236}">
              <a16:creationId xmlns:a16="http://schemas.microsoft.com/office/drawing/2014/main" id="{A38445F8-68ED-4447-9D71-B62014B674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0" name="Text Box 119">
          <a:extLst>
            <a:ext uri="{FF2B5EF4-FFF2-40B4-BE49-F238E27FC236}">
              <a16:creationId xmlns:a16="http://schemas.microsoft.com/office/drawing/2014/main" id="{87BB9E90-0CA1-4A16-B49B-4F96459454E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1" name="Text Box 119">
          <a:extLst>
            <a:ext uri="{FF2B5EF4-FFF2-40B4-BE49-F238E27FC236}">
              <a16:creationId xmlns:a16="http://schemas.microsoft.com/office/drawing/2014/main" id="{A5727C50-DCA8-4C57-987C-CFD541EA016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2" name="Text Box 119">
          <a:extLst>
            <a:ext uri="{FF2B5EF4-FFF2-40B4-BE49-F238E27FC236}">
              <a16:creationId xmlns:a16="http://schemas.microsoft.com/office/drawing/2014/main" id="{D30BEB6B-609D-40E1-B8AB-EE8B14A3FD3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3" name="Text Box 119">
          <a:extLst>
            <a:ext uri="{FF2B5EF4-FFF2-40B4-BE49-F238E27FC236}">
              <a16:creationId xmlns:a16="http://schemas.microsoft.com/office/drawing/2014/main" id="{674CB115-B536-43C8-9BFC-675224D2769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4" name="Text Box 119">
          <a:extLst>
            <a:ext uri="{FF2B5EF4-FFF2-40B4-BE49-F238E27FC236}">
              <a16:creationId xmlns:a16="http://schemas.microsoft.com/office/drawing/2014/main" id="{277C76CA-63B1-4513-9A00-B483AE6813F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5" name="Text Box 119">
          <a:extLst>
            <a:ext uri="{FF2B5EF4-FFF2-40B4-BE49-F238E27FC236}">
              <a16:creationId xmlns:a16="http://schemas.microsoft.com/office/drawing/2014/main" id="{696AD708-28AE-4646-987A-67A83B3B235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6" name="Text Box 119">
          <a:extLst>
            <a:ext uri="{FF2B5EF4-FFF2-40B4-BE49-F238E27FC236}">
              <a16:creationId xmlns:a16="http://schemas.microsoft.com/office/drawing/2014/main" id="{17CAB449-2DB5-45BD-B682-B16E906CA5F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7" name="Text Box 119">
          <a:extLst>
            <a:ext uri="{FF2B5EF4-FFF2-40B4-BE49-F238E27FC236}">
              <a16:creationId xmlns:a16="http://schemas.microsoft.com/office/drawing/2014/main" id="{8969290B-F909-4448-A610-9B24E925F8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28" name="Text Box 119">
          <a:extLst>
            <a:ext uri="{FF2B5EF4-FFF2-40B4-BE49-F238E27FC236}">
              <a16:creationId xmlns:a16="http://schemas.microsoft.com/office/drawing/2014/main" id="{B98F2115-05A6-436B-94B2-EAAD670A72F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37289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35268" cy="327673"/>
    <xdr:sp macro="" textlink="">
      <xdr:nvSpPr>
        <xdr:cNvPr id="929" name="Text Box 119">
          <a:extLst>
            <a:ext uri="{FF2B5EF4-FFF2-40B4-BE49-F238E27FC236}">
              <a16:creationId xmlns:a16="http://schemas.microsoft.com/office/drawing/2014/main" id="{96E42F1C-B533-4B56-B0F5-F0EFE25057B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291192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35268" cy="327673"/>
    <xdr:sp macro="" textlink="">
      <xdr:nvSpPr>
        <xdr:cNvPr id="930" name="Text Box 119">
          <a:extLst>
            <a:ext uri="{FF2B5EF4-FFF2-40B4-BE49-F238E27FC236}">
              <a16:creationId xmlns:a16="http://schemas.microsoft.com/office/drawing/2014/main" id="{4E0BD219-9EA8-40E4-8B69-CE95CA2518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291192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35268" cy="327673"/>
    <xdr:sp macro="" textlink="">
      <xdr:nvSpPr>
        <xdr:cNvPr id="931" name="Text Box 119">
          <a:extLst>
            <a:ext uri="{FF2B5EF4-FFF2-40B4-BE49-F238E27FC236}">
              <a16:creationId xmlns:a16="http://schemas.microsoft.com/office/drawing/2014/main" id="{26A47789-F190-4F9F-A687-F40B333959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29119286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2" name="Text Box 119">
          <a:extLst>
            <a:ext uri="{FF2B5EF4-FFF2-40B4-BE49-F238E27FC236}">
              <a16:creationId xmlns:a16="http://schemas.microsoft.com/office/drawing/2014/main" id="{A24CAE9A-B507-4547-ADC0-7EBC99EB74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3" name="Text Box 119">
          <a:extLst>
            <a:ext uri="{FF2B5EF4-FFF2-40B4-BE49-F238E27FC236}">
              <a16:creationId xmlns:a16="http://schemas.microsoft.com/office/drawing/2014/main" id="{06481B41-EC5C-42FC-8D24-AC3CBD9E379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4" name="Text Box 119">
          <a:extLst>
            <a:ext uri="{FF2B5EF4-FFF2-40B4-BE49-F238E27FC236}">
              <a16:creationId xmlns:a16="http://schemas.microsoft.com/office/drawing/2014/main" id="{008E859E-6860-465E-A01D-1348EFB8C5E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5" name="Text Box 119">
          <a:extLst>
            <a:ext uri="{FF2B5EF4-FFF2-40B4-BE49-F238E27FC236}">
              <a16:creationId xmlns:a16="http://schemas.microsoft.com/office/drawing/2014/main" id="{B2403D8F-6F69-4F5F-B005-8E8BD4EAA4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6" name="Text Box 119">
          <a:extLst>
            <a:ext uri="{FF2B5EF4-FFF2-40B4-BE49-F238E27FC236}">
              <a16:creationId xmlns:a16="http://schemas.microsoft.com/office/drawing/2014/main" id="{F3EC08D1-EA18-48B5-A5C5-4470AABBFA3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150</xdr:row>
      <xdr:rowOff>0</xdr:rowOff>
    </xdr:from>
    <xdr:ext cx="35268" cy="327673"/>
    <xdr:sp macro="" textlink="">
      <xdr:nvSpPr>
        <xdr:cNvPr id="937" name="Text Box 119">
          <a:extLst>
            <a:ext uri="{FF2B5EF4-FFF2-40B4-BE49-F238E27FC236}">
              <a16:creationId xmlns:a16="http://schemas.microsoft.com/office/drawing/2014/main" id="{8962DDF5-01FB-4C3C-B173-5992CAA4C5F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7488929"/>
          <a:ext cx="35268" cy="32767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38" name="Text Box 119">
          <a:extLst>
            <a:ext uri="{FF2B5EF4-FFF2-40B4-BE49-F238E27FC236}">
              <a16:creationId xmlns:a16="http://schemas.microsoft.com/office/drawing/2014/main" id="{EC9048B3-4982-4DC8-BCD4-43CE51D912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39" name="Text Box 119">
          <a:extLst>
            <a:ext uri="{FF2B5EF4-FFF2-40B4-BE49-F238E27FC236}">
              <a16:creationId xmlns:a16="http://schemas.microsoft.com/office/drawing/2014/main" id="{0AD820EF-884C-4C4A-8489-45A1F2101E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0" name="Text Box 119">
          <a:extLst>
            <a:ext uri="{FF2B5EF4-FFF2-40B4-BE49-F238E27FC236}">
              <a16:creationId xmlns:a16="http://schemas.microsoft.com/office/drawing/2014/main" id="{7D360FB3-22E2-4902-A125-2DE16759EB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1" name="Text Box 119">
          <a:extLst>
            <a:ext uri="{FF2B5EF4-FFF2-40B4-BE49-F238E27FC236}">
              <a16:creationId xmlns:a16="http://schemas.microsoft.com/office/drawing/2014/main" id="{D811C1B5-C79C-4383-854B-4968D8ECE63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2" name="Text Box 119">
          <a:extLst>
            <a:ext uri="{FF2B5EF4-FFF2-40B4-BE49-F238E27FC236}">
              <a16:creationId xmlns:a16="http://schemas.microsoft.com/office/drawing/2014/main" id="{F5A4301B-4089-4BD1-9050-0940166FB6C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3" name="Text Box 119">
          <a:extLst>
            <a:ext uri="{FF2B5EF4-FFF2-40B4-BE49-F238E27FC236}">
              <a16:creationId xmlns:a16="http://schemas.microsoft.com/office/drawing/2014/main" id="{A4B508B9-6C7A-4E30-9B8C-1B5440200E8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4" name="Text Box 119">
          <a:extLst>
            <a:ext uri="{FF2B5EF4-FFF2-40B4-BE49-F238E27FC236}">
              <a16:creationId xmlns:a16="http://schemas.microsoft.com/office/drawing/2014/main" id="{90F9C6B0-638F-489B-A2C8-EE000588D59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45" name="Text Box 119">
          <a:extLst>
            <a:ext uri="{FF2B5EF4-FFF2-40B4-BE49-F238E27FC236}">
              <a16:creationId xmlns:a16="http://schemas.microsoft.com/office/drawing/2014/main" id="{74FD6AE4-6A7C-4B2E-8E77-C4DD2EB357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855821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46" name="Text Box 119">
          <a:extLst>
            <a:ext uri="{FF2B5EF4-FFF2-40B4-BE49-F238E27FC236}">
              <a16:creationId xmlns:a16="http://schemas.microsoft.com/office/drawing/2014/main" id="{A8A760B0-4F78-42B6-8CEA-584638FFD0D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47" name="Text Box 119">
          <a:extLst>
            <a:ext uri="{FF2B5EF4-FFF2-40B4-BE49-F238E27FC236}">
              <a16:creationId xmlns:a16="http://schemas.microsoft.com/office/drawing/2014/main" id="{CACF19E5-6E8C-4C80-8EF3-49D17AAD66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48" name="Text Box 119">
          <a:extLst>
            <a:ext uri="{FF2B5EF4-FFF2-40B4-BE49-F238E27FC236}">
              <a16:creationId xmlns:a16="http://schemas.microsoft.com/office/drawing/2014/main" id="{C5D89F50-DB2D-4A49-AEAF-AF4D9DC9F43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49" name="Text Box 119">
          <a:extLst>
            <a:ext uri="{FF2B5EF4-FFF2-40B4-BE49-F238E27FC236}">
              <a16:creationId xmlns:a16="http://schemas.microsoft.com/office/drawing/2014/main" id="{1EE409DE-8385-4832-B1CB-D527443A8D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50" name="Text Box 119">
          <a:extLst>
            <a:ext uri="{FF2B5EF4-FFF2-40B4-BE49-F238E27FC236}">
              <a16:creationId xmlns:a16="http://schemas.microsoft.com/office/drawing/2014/main" id="{AA0C396A-D374-445B-9287-56F9A74162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51" name="Text Box 119">
          <a:extLst>
            <a:ext uri="{FF2B5EF4-FFF2-40B4-BE49-F238E27FC236}">
              <a16:creationId xmlns:a16="http://schemas.microsoft.com/office/drawing/2014/main" id="{6260A580-712D-4841-8A42-4D2AB19125D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52" name="Text Box 119">
          <a:extLst>
            <a:ext uri="{FF2B5EF4-FFF2-40B4-BE49-F238E27FC236}">
              <a16:creationId xmlns:a16="http://schemas.microsoft.com/office/drawing/2014/main" id="{B4B862EC-EFAF-4200-833F-23E42342A8C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3" name="Text Box 119">
          <a:extLst>
            <a:ext uri="{FF2B5EF4-FFF2-40B4-BE49-F238E27FC236}">
              <a16:creationId xmlns:a16="http://schemas.microsoft.com/office/drawing/2014/main" id="{E0D9B953-D0F4-4DA6-A12A-FB79FCD0CE6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4" name="Text Box 119">
          <a:extLst>
            <a:ext uri="{FF2B5EF4-FFF2-40B4-BE49-F238E27FC236}">
              <a16:creationId xmlns:a16="http://schemas.microsoft.com/office/drawing/2014/main" id="{C2AF1590-C5CD-4036-BBB8-93B16A53DE4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5" name="Text Box 119">
          <a:extLst>
            <a:ext uri="{FF2B5EF4-FFF2-40B4-BE49-F238E27FC236}">
              <a16:creationId xmlns:a16="http://schemas.microsoft.com/office/drawing/2014/main" id="{FBAAA2BB-30A5-4C5A-A6FF-3EE990C1869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6" name="Text Box 119">
          <a:extLst>
            <a:ext uri="{FF2B5EF4-FFF2-40B4-BE49-F238E27FC236}">
              <a16:creationId xmlns:a16="http://schemas.microsoft.com/office/drawing/2014/main" id="{DBE0CBD2-666E-4CF7-8D26-0979776486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7" name="Text Box 119">
          <a:extLst>
            <a:ext uri="{FF2B5EF4-FFF2-40B4-BE49-F238E27FC236}">
              <a16:creationId xmlns:a16="http://schemas.microsoft.com/office/drawing/2014/main" id="{305ADA0B-C5BD-41FD-A11D-74C36FB9FBA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8" name="Text Box 119">
          <a:extLst>
            <a:ext uri="{FF2B5EF4-FFF2-40B4-BE49-F238E27FC236}">
              <a16:creationId xmlns:a16="http://schemas.microsoft.com/office/drawing/2014/main" id="{F890487A-FD44-4866-B3C0-73B8E74A343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59" name="Text Box 119">
          <a:extLst>
            <a:ext uri="{FF2B5EF4-FFF2-40B4-BE49-F238E27FC236}">
              <a16:creationId xmlns:a16="http://schemas.microsoft.com/office/drawing/2014/main" id="{455F5B68-4B9E-4BD8-B303-F15DF7E9C1D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60" name="Text Box 119">
          <a:extLst>
            <a:ext uri="{FF2B5EF4-FFF2-40B4-BE49-F238E27FC236}">
              <a16:creationId xmlns:a16="http://schemas.microsoft.com/office/drawing/2014/main" id="{27A77FB9-6007-46BA-9003-D69D13B6928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1" name="Text Box 119">
          <a:extLst>
            <a:ext uri="{FF2B5EF4-FFF2-40B4-BE49-F238E27FC236}">
              <a16:creationId xmlns:a16="http://schemas.microsoft.com/office/drawing/2014/main" id="{B8416326-259B-4FBC-8704-BBD16C7BAD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2" name="Text Box 119">
          <a:extLst>
            <a:ext uri="{FF2B5EF4-FFF2-40B4-BE49-F238E27FC236}">
              <a16:creationId xmlns:a16="http://schemas.microsoft.com/office/drawing/2014/main" id="{17289777-8617-41C5-8806-554D61E341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3" name="Text Box 119">
          <a:extLst>
            <a:ext uri="{FF2B5EF4-FFF2-40B4-BE49-F238E27FC236}">
              <a16:creationId xmlns:a16="http://schemas.microsoft.com/office/drawing/2014/main" id="{C1DFCCF6-B3C3-459F-B035-D90A11F4C55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4" name="Text Box 119">
          <a:extLst>
            <a:ext uri="{FF2B5EF4-FFF2-40B4-BE49-F238E27FC236}">
              <a16:creationId xmlns:a16="http://schemas.microsoft.com/office/drawing/2014/main" id="{88B4D5D3-AA3D-492E-8166-BDC2D414D31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5" name="Text Box 119">
          <a:extLst>
            <a:ext uri="{FF2B5EF4-FFF2-40B4-BE49-F238E27FC236}">
              <a16:creationId xmlns:a16="http://schemas.microsoft.com/office/drawing/2014/main" id="{9363585F-DC6D-42B0-94B4-39FE8A304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6" name="Text Box 119">
          <a:extLst>
            <a:ext uri="{FF2B5EF4-FFF2-40B4-BE49-F238E27FC236}">
              <a16:creationId xmlns:a16="http://schemas.microsoft.com/office/drawing/2014/main" id="{258AB0F0-F194-4FAF-A58C-1DAD5B3869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67" name="Text Box 119">
          <a:extLst>
            <a:ext uri="{FF2B5EF4-FFF2-40B4-BE49-F238E27FC236}">
              <a16:creationId xmlns:a16="http://schemas.microsoft.com/office/drawing/2014/main" id="{61624B82-642E-4D59-9F23-574F0CAF922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68" name="Text Box 119">
          <a:extLst>
            <a:ext uri="{FF2B5EF4-FFF2-40B4-BE49-F238E27FC236}">
              <a16:creationId xmlns:a16="http://schemas.microsoft.com/office/drawing/2014/main" id="{E45BD300-317D-499D-B9FE-EC2B1B4F7F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69" name="Text Box 119">
          <a:extLst>
            <a:ext uri="{FF2B5EF4-FFF2-40B4-BE49-F238E27FC236}">
              <a16:creationId xmlns:a16="http://schemas.microsoft.com/office/drawing/2014/main" id="{1827C222-6514-4386-BE1B-5FE621C04A5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0" name="Text Box 119">
          <a:extLst>
            <a:ext uri="{FF2B5EF4-FFF2-40B4-BE49-F238E27FC236}">
              <a16:creationId xmlns:a16="http://schemas.microsoft.com/office/drawing/2014/main" id="{1F2BB03C-4C15-4F7C-A5D0-A6FD820139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1" name="Text Box 119">
          <a:extLst>
            <a:ext uri="{FF2B5EF4-FFF2-40B4-BE49-F238E27FC236}">
              <a16:creationId xmlns:a16="http://schemas.microsoft.com/office/drawing/2014/main" id="{289FAB9A-375A-48A8-86ED-D7B64EF057D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2" name="Text Box 119">
          <a:extLst>
            <a:ext uri="{FF2B5EF4-FFF2-40B4-BE49-F238E27FC236}">
              <a16:creationId xmlns:a16="http://schemas.microsoft.com/office/drawing/2014/main" id="{7CB75C18-DBDF-4332-88D3-FC28E7268B1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3" name="Text Box 119">
          <a:extLst>
            <a:ext uri="{FF2B5EF4-FFF2-40B4-BE49-F238E27FC236}">
              <a16:creationId xmlns:a16="http://schemas.microsoft.com/office/drawing/2014/main" id="{25E5E886-82F0-4FF4-BBE8-BBAF29D57D9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4" name="Text Box 119">
          <a:extLst>
            <a:ext uri="{FF2B5EF4-FFF2-40B4-BE49-F238E27FC236}">
              <a16:creationId xmlns:a16="http://schemas.microsoft.com/office/drawing/2014/main" id="{F1D89F42-4FCD-44BF-B21B-2FD9DB5491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75" name="Text Box 119">
          <a:extLst>
            <a:ext uri="{FF2B5EF4-FFF2-40B4-BE49-F238E27FC236}">
              <a16:creationId xmlns:a16="http://schemas.microsoft.com/office/drawing/2014/main" id="{78270F4A-EA7F-4B42-AA97-3F5931DB375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76" name="Text Box 119">
          <a:extLst>
            <a:ext uri="{FF2B5EF4-FFF2-40B4-BE49-F238E27FC236}">
              <a16:creationId xmlns:a16="http://schemas.microsoft.com/office/drawing/2014/main" id="{0F9EB2BD-3FC3-4B8C-A86A-09B287F0959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77" name="Text Box 119">
          <a:extLst>
            <a:ext uri="{FF2B5EF4-FFF2-40B4-BE49-F238E27FC236}">
              <a16:creationId xmlns:a16="http://schemas.microsoft.com/office/drawing/2014/main" id="{E0DCA877-15CD-4ABC-94AF-11BA4CDCFE4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78" name="Text Box 119">
          <a:extLst>
            <a:ext uri="{FF2B5EF4-FFF2-40B4-BE49-F238E27FC236}">
              <a16:creationId xmlns:a16="http://schemas.microsoft.com/office/drawing/2014/main" id="{F4473C8B-A4C8-4FDE-AD97-8F13B5860D9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79" name="Text Box 119">
          <a:extLst>
            <a:ext uri="{FF2B5EF4-FFF2-40B4-BE49-F238E27FC236}">
              <a16:creationId xmlns:a16="http://schemas.microsoft.com/office/drawing/2014/main" id="{451FC19E-BF65-4FAB-8A86-A5C25B6C20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80" name="Text Box 119">
          <a:extLst>
            <a:ext uri="{FF2B5EF4-FFF2-40B4-BE49-F238E27FC236}">
              <a16:creationId xmlns:a16="http://schemas.microsoft.com/office/drawing/2014/main" id="{59702AC8-8249-48A7-9D0A-45E348BFC8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81" name="Text Box 119">
          <a:extLst>
            <a:ext uri="{FF2B5EF4-FFF2-40B4-BE49-F238E27FC236}">
              <a16:creationId xmlns:a16="http://schemas.microsoft.com/office/drawing/2014/main" id="{463BA0FF-79A0-407D-8C2C-37000F9B1AF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82" name="Text Box 119">
          <a:extLst>
            <a:ext uri="{FF2B5EF4-FFF2-40B4-BE49-F238E27FC236}">
              <a16:creationId xmlns:a16="http://schemas.microsoft.com/office/drawing/2014/main" id="{0EA45F2C-C96F-46CF-A23C-2C4E656429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3" name="Text Box 119">
          <a:extLst>
            <a:ext uri="{FF2B5EF4-FFF2-40B4-BE49-F238E27FC236}">
              <a16:creationId xmlns:a16="http://schemas.microsoft.com/office/drawing/2014/main" id="{39A3BACE-8841-4628-8AD9-49E3F09DED7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4" name="Text Box 119">
          <a:extLst>
            <a:ext uri="{FF2B5EF4-FFF2-40B4-BE49-F238E27FC236}">
              <a16:creationId xmlns:a16="http://schemas.microsoft.com/office/drawing/2014/main" id="{7F1144BC-2CB8-4C17-BF84-8BB0CBCCDAB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5" name="Text Box 119">
          <a:extLst>
            <a:ext uri="{FF2B5EF4-FFF2-40B4-BE49-F238E27FC236}">
              <a16:creationId xmlns:a16="http://schemas.microsoft.com/office/drawing/2014/main" id="{2C884815-B020-498D-98D9-90844AD1A4E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6" name="Text Box 119">
          <a:extLst>
            <a:ext uri="{FF2B5EF4-FFF2-40B4-BE49-F238E27FC236}">
              <a16:creationId xmlns:a16="http://schemas.microsoft.com/office/drawing/2014/main" id="{7B8E6F2B-CA2F-441E-810A-AC8CE19FB48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7" name="Text Box 119">
          <a:extLst>
            <a:ext uri="{FF2B5EF4-FFF2-40B4-BE49-F238E27FC236}">
              <a16:creationId xmlns:a16="http://schemas.microsoft.com/office/drawing/2014/main" id="{16E32769-8A16-4319-B9C6-281774C33AC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8" name="Text Box 119">
          <a:extLst>
            <a:ext uri="{FF2B5EF4-FFF2-40B4-BE49-F238E27FC236}">
              <a16:creationId xmlns:a16="http://schemas.microsoft.com/office/drawing/2014/main" id="{9C4A5BCE-24B3-4FC5-BDBD-805DCC6223B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89" name="Text Box 119">
          <a:extLst>
            <a:ext uri="{FF2B5EF4-FFF2-40B4-BE49-F238E27FC236}">
              <a16:creationId xmlns:a16="http://schemas.microsoft.com/office/drawing/2014/main" id="{B855C171-A847-4042-BED4-241ACE16BF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990" name="Text Box 119">
          <a:extLst>
            <a:ext uri="{FF2B5EF4-FFF2-40B4-BE49-F238E27FC236}">
              <a16:creationId xmlns:a16="http://schemas.microsoft.com/office/drawing/2014/main" id="{DCE05FA3-728A-48A9-A4ED-9211B1EBEF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35972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1" name="Text Box 119">
          <a:extLst>
            <a:ext uri="{FF2B5EF4-FFF2-40B4-BE49-F238E27FC236}">
              <a16:creationId xmlns:a16="http://schemas.microsoft.com/office/drawing/2014/main" id="{B844B7E2-A952-4AE6-8752-9366D0AAFE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2" name="Text Box 119">
          <a:extLst>
            <a:ext uri="{FF2B5EF4-FFF2-40B4-BE49-F238E27FC236}">
              <a16:creationId xmlns:a16="http://schemas.microsoft.com/office/drawing/2014/main" id="{7C3F7B0E-5DD5-4248-80FA-B0804A04CCD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3" name="Text Box 119">
          <a:extLst>
            <a:ext uri="{FF2B5EF4-FFF2-40B4-BE49-F238E27FC236}">
              <a16:creationId xmlns:a16="http://schemas.microsoft.com/office/drawing/2014/main" id="{F7FE579F-B481-40CB-8C89-9ED06510219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4" name="Text Box 119">
          <a:extLst>
            <a:ext uri="{FF2B5EF4-FFF2-40B4-BE49-F238E27FC236}">
              <a16:creationId xmlns:a16="http://schemas.microsoft.com/office/drawing/2014/main" id="{CCFF88BC-8D21-4441-B211-4E480C09A72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5" name="Text Box 119">
          <a:extLst>
            <a:ext uri="{FF2B5EF4-FFF2-40B4-BE49-F238E27FC236}">
              <a16:creationId xmlns:a16="http://schemas.microsoft.com/office/drawing/2014/main" id="{49D031EF-0236-4D95-83ED-F54DEE5E5A2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6" name="Text Box 119">
          <a:extLst>
            <a:ext uri="{FF2B5EF4-FFF2-40B4-BE49-F238E27FC236}">
              <a16:creationId xmlns:a16="http://schemas.microsoft.com/office/drawing/2014/main" id="{ABB5E6DC-E5CD-42B3-AF90-7AB28D9411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7" name="Text Box 119">
          <a:extLst>
            <a:ext uri="{FF2B5EF4-FFF2-40B4-BE49-F238E27FC236}">
              <a16:creationId xmlns:a16="http://schemas.microsoft.com/office/drawing/2014/main" id="{F2CD34EB-A99B-403E-A583-8C952A5D61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8" name="Text Box 119">
          <a:extLst>
            <a:ext uri="{FF2B5EF4-FFF2-40B4-BE49-F238E27FC236}">
              <a16:creationId xmlns:a16="http://schemas.microsoft.com/office/drawing/2014/main" id="{E46B60F5-C965-4CDE-BA18-E5BB8782FC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999" name="Text Box 119">
          <a:extLst>
            <a:ext uri="{FF2B5EF4-FFF2-40B4-BE49-F238E27FC236}">
              <a16:creationId xmlns:a16="http://schemas.microsoft.com/office/drawing/2014/main" id="{C94D91A3-EBAC-478E-9BE9-A49D81824C9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0" name="Text Box 119">
          <a:extLst>
            <a:ext uri="{FF2B5EF4-FFF2-40B4-BE49-F238E27FC236}">
              <a16:creationId xmlns:a16="http://schemas.microsoft.com/office/drawing/2014/main" id="{660EB608-FECC-4711-BB1C-87D592CB086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1" name="Text Box 119">
          <a:extLst>
            <a:ext uri="{FF2B5EF4-FFF2-40B4-BE49-F238E27FC236}">
              <a16:creationId xmlns:a16="http://schemas.microsoft.com/office/drawing/2014/main" id="{74F642B4-A56E-47E0-8C34-A99C614379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2" name="Text Box 119">
          <a:extLst>
            <a:ext uri="{FF2B5EF4-FFF2-40B4-BE49-F238E27FC236}">
              <a16:creationId xmlns:a16="http://schemas.microsoft.com/office/drawing/2014/main" id="{77901D55-2EFD-4791-992A-C01FBB56430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3" name="Text Box 119">
          <a:extLst>
            <a:ext uri="{FF2B5EF4-FFF2-40B4-BE49-F238E27FC236}">
              <a16:creationId xmlns:a16="http://schemas.microsoft.com/office/drawing/2014/main" id="{D39D9096-803A-4578-9D0A-813D2A8E175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4" name="Text Box 119">
          <a:extLst>
            <a:ext uri="{FF2B5EF4-FFF2-40B4-BE49-F238E27FC236}">
              <a16:creationId xmlns:a16="http://schemas.microsoft.com/office/drawing/2014/main" id="{9EB6A0DF-CEA9-483E-8E23-D7916A33A7A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855821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5" name="Text Box 119">
          <a:extLst>
            <a:ext uri="{FF2B5EF4-FFF2-40B4-BE49-F238E27FC236}">
              <a16:creationId xmlns:a16="http://schemas.microsoft.com/office/drawing/2014/main" id="{A9D0EB0D-70BF-4374-863B-112FCDA8F48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6" name="Text Box 119">
          <a:extLst>
            <a:ext uri="{FF2B5EF4-FFF2-40B4-BE49-F238E27FC236}">
              <a16:creationId xmlns:a16="http://schemas.microsoft.com/office/drawing/2014/main" id="{CB5A409D-D5AB-42C5-8C0D-6C35C1AF852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7" name="Text Box 119">
          <a:extLst>
            <a:ext uri="{FF2B5EF4-FFF2-40B4-BE49-F238E27FC236}">
              <a16:creationId xmlns:a16="http://schemas.microsoft.com/office/drawing/2014/main" id="{C9F54353-FC70-4B5C-B86C-DD1C923D296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8" name="Text Box 119">
          <a:extLst>
            <a:ext uri="{FF2B5EF4-FFF2-40B4-BE49-F238E27FC236}">
              <a16:creationId xmlns:a16="http://schemas.microsoft.com/office/drawing/2014/main" id="{3A2B0860-A6E7-4328-951C-C52B4143AEB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09" name="Text Box 119">
          <a:extLst>
            <a:ext uri="{FF2B5EF4-FFF2-40B4-BE49-F238E27FC236}">
              <a16:creationId xmlns:a16="http://schemas.microsoft.com/office/drawing/2014/main" id="{36B32EF8-D314-4D85-BD1E-8DF2EFD5F5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0" name="Text Box 119">
          <a:extLst>
            <a:ext uri="{FF2B5EF4-FFF2-40B4-BE49-F238E27FC236}">
              <a16:creationId xmlns:a16="http://schemas.microsoft.com/office/drawing/2014/main" id="{759D66A9-D777-44B5-BCDD-E9085FD97EB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1" name="Text Box 119">
          <a:extLst>
            <a:ext uri="{FF2B5EF4-FFF2-40B4-BE49-F238E27FC236}">
              <a16:creationId xmlns:a16="http://schemas.microsoft.com/office/drawing/2014/main" id="{1990D37A-0121-4BC8-8321-2030FCC5878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2" name="Text Box 119">
          <a:extLst>
            <a:ext uri="{FF2B5EF4-FFF2-40B4-BE49-F238E27FC236}">
              <a16:creationId xmlns:a16="http://schemas.microsoft.com/office/drawing/2014/main" id="{74FAEBF9-4948-4FB1-A636-1BBFCAC98C8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3" name="Text Box 119">
          <a:extLst>
            <a:ext uri="{FF2B5EF4-FFF2-40B4-BE49-F238E27FC236}">
              <a16:creationId xmlns:a16="http://schemas.microsoft.com/office/drawing/2014/main" id="{45339D41-ACAA-46FC-BFF2-3CCED61805E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4" name="Text Box 119">
          <a:extLst>
            <a:ext uri="{FF2B5EF4-FFF2-40B4-BE49-F238E27FC236}">
              <a16:creationId xmlns:a16="http://schemas.microsoft.com/office/drawing/2014/main" id="{91EA4573-762D-482B-BCEE-9F56BCB2EC8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5" name="Text Box 119">
          <a:extLst>
            <a:ext uri="{FF2B5EF4-FFF2-40B4-BE49-F238E27FC236}">
              <a16:creationId xmlns:a16="http://schemas.microsoft.com/office/drawing/2014/main" id="{273597D5-B094-4784-85A7-80E69D88C50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6" name="Text Box 119">
          <a:extLst>
            <a:ext uri="{FF2B5EF4-FFF2-40B4-BE49-F238E27FC236}">
              <a16:creationId xmlns:a16="http://schemas.microsoft.com/office/drawing/2014/main" id="{7D808489-33CE-4B7B-AA74-9A2D801548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7" name="Text Box 119">
          <a:extLst>
            <a:ext uri="{FF2B5EF4-FFF2-40B4-BE49-F238E27FC236}">
              <a16:creationId xmlns:a16="http://schemas.microsoft.com/office/drawing/2014/main" id="{2E48A27A-F926-4A42-B58F-DEB18EE883A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8" name="Text Box 119">
          <a:extLst>
            <a:ext uri="{FF2B5EF4-FFF2-40B4-BE49-F238E27FC236}">
              <a16:creationId xmlns:a16="http://schemas.microsoft.com/office/drawing/2014/main" id="{0607836E-F688-49F9-94C0-0BE1A01FDE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19" name="Text Box 119">
          <a:extLst>
            <a:ext uri="{FF2B5EF4-FFF2-40B4-BE49-F238E27FC236}">
              <a16:creationId xmlns:a16="http://schemas.microsoft.com/office/drawing/2014/main" id="{CF5F1463-0761-4642-ACA7-F89B4BBC4F5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0" name="Text Box 119">
          <a:extLst>
            <a:ext uri="{FF2B5EF4-FFF2-40B4-BE49-F238E27FC236}">
              <a16:creationId xmlns:a16="http://schemas.microsoft.com/office/drawing/2014/main" id="{9435D0D8-3E4B-47A0-BAFA-5B7F97E0977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1" name="Text Box 119">
          <a:extLst>
            <a:ext uri="{FF2B5EF4-FFF2-40B4-BE49-F238E27FC236}">
              <a16:creationId xmlns:a16="http://schemas.microsoft.com/office/drawing/2014/main" id="{1E7DE706-8E48-40E6-838F-F2DCE1C78B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2" name="Text Box 119">
          <a:extLst>
            <a:ext uri="{FF2B5EF4-FFF2-40B4-BE49-F238E27FC236}">
              <a16:creationId xmlns:a16="http://schemas.microsoft.com/office/drawing/2014/main" id="{E15E2099-1B46-4AE8-B81F-D31F7050CC7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3" name="Text Box 119">
          <a:extLst>
            <a:ext uri="{FF2B5EF4-FFF2-40B4-BE49-F238E27FC236}">
              <a16:creationId xmlns:a16="http://schemas.microsoft.com/office/drawing/2014/main" id="{D966CE07-223B-4AD4-86DE-B327F34928F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4" name="Text Box 119">
          <a:extLst>
            <a:ext uri="{FF2B5EF4-FFF2-40B4-BE49-F238E27FC236}">
              <a16:creationId xmlns:a16="http://schemas.microsoft.com/office/drawing/2014/main" id="{ACF272F1-6250-4173-BD54-DB3C7B0C1D4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25" name="Text Box 119">
          <a:extLst>
            <a:ext uri="{FF2B5EF4-FFF2-40B4-BE49-F238E27FC236}">
              <a16:creationId xmlns:a16="http://schemas.microsoft.com/office/drawing/2014/main" id="{7709A339-FD90-405C-B66B-BF8626D6B3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35972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26" name="Text Box 119">
          <a:extLst>
            <a:ext uri="{FF2B5EF4-FFF2-40B4-BE49-F238E27FC236}">
              <a16:creationId xmlns:a16="http://schemas.microsoft.com/office/drawing/2014/main" id="{B5F539F0-9488-477D-B4DE-A131794B823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27" name="Text Box 119">
          <a:extLst>
            <a:ext uri="{FF2B5EF4-FFF2-40B4-BE49-F238E27FC236}">
              <a16:creationId xmlns:a16="http://schemas.microsoft.com/office/drawing/2014/main" id="{5E260359-C36C-4B5A-9E38-0D70947C249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28" name="Text Box 119">
          <a:extLst>
            <a:ext uri="{FF2B5EF4-FFF2-40B4-BE49-F238E27FC236}">
              <a16:creationId xmlns:a16="http://schemas.microsoft.com/office/drawing/2014/main" id="{FC444F4A-5717-41F2-BA03-96A2CB20005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29" name="Text Box 119">
          <a:extLst>
            <a:ext uri="{FF2B5EF4-FFF2-40B4-BE49-F238E27FC236}">
              <a16:creationId xmlns:a16="http://schemas.microsoft.com/office/drawing/2014/main" id="{531535EA-332B-4862-B442-6A3B30101B6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30" name="Text Box 119">
          <a:extLst>
            <a:ext uri="{FF2B5EF4-FFF2-40B4-BE49-F238E27FC236}">
              <a16:creationId xmlns:a16="http://schemas.microsoft.com/office/drawing/2014/main" id="{A343120F-78E3-40BB-85EF-770099D6300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31" name="Text Box 119">
          <a:extLst>
            <a:ext uri="{FF2B5EF4-FFF2-40B4-BE49-F238E27FC236}">
              <a16:creationId xmlns:a16="http://schemas.microsoft.com/office/drawing/2014/main" id="{A1803A1B-54F1-4749-9893-BC5E7A6DB3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32" name="Text Box 119">
          <a:extLst>
            <a:ext uri="{FF2B5EF4-FFF2-40B4-BE49-F238E27FC236}">
              <a16:creationId xmlns:a16="http://schemas.microsoft.com/office/drawing/2014/main" id="{E8F2F546-76C2-4BDD-B2C0-4F4CB966F4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131</xdr:row>
      <xdr:rowOff>0</xdr:rowOff>
    </xdr:from>
    <xdr:ext cx="75057" cy="327390"/>
    <xdr:sp macro="" textlink="">
      <xdr:nvSpPr>
        <xdr:cNvPr id="1033" name="Text Box 119">
          <a:extLst>
            <a:ext uri="{FF2B5EF4-FFF2-40B4-BE49-F238E27FC236}">
              <a16:creationId xmlns:a16="http://schemas.microsoft.com/office/drawing/2014/main" id="{94F809B5-94A2-464F-917F-897757806F2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2726215" y="44114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4" name="Text Box 119">
          <a:extLst>
            <a:ext uri="{FF2B5EF4-FFF2-40B4-BE49-F238E27FC236}">
              <a16:creationId xmlns:a16="http://schemas.microsoft.com/office/drawing/2014/main" id="{52413008-0273-4B88-9A49-D751FAB632A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5" name="Text Box 119">
          <a:extLst>
            <a:ext uri="{FF2B5EF4-FFF2-40B4-BE49-F238E27FC236}">
              <a16:creationId xmlns:a16="http://schemas.microsoft.com/office/drawing/2014/main" id="{CAB3E1FA-468D-42E3-8F15-6C862647D1D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6" name="Text Box 119">
          <a:extLst>
            <a:ext uri="{FF2B5EF4-FFF2-40B4-BE49-F238E27FC236}">
              <a16:creationId xmlns:a16="http://schemas.microsoft.com/office/drawing/2014/main" id="{851463A6-826D-4067-898B-0080E814FF6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7" name="Text Box 119">
          <a:extLst>
            <a:ext uri="{FF2B5EF4-FFF2-40B4-BE49-F238E27FC236}">
              <a16:creationId xmlns:a16="http://schemas.microsoft.com/office/drawing/2014/main" id="{F623AAE8-422D-44E6-AE46-6D1E2B61F0D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8" name="Text Box 119">
          <a:extLst>
            <a:ext uri="{FF2B5EF4-FFF2-40B4-BE49-F238E27FC236}">
              <a16:creationId xmlns:a16="http://schemas.microsoft.com/office/drawing/2014/main" id="{E0DE64D8-5EBD-47C6-85F3-7FBA02CF30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39" name="Text Box 119">
          <a:extLst>
            <a:ext uri="{FF2B5EF4-FFF2-40B4-BE49-F238E27FC236}">
              <a16:creationId xmlns:a16="http://schemas.microsoft.com/office/drawing/2014/main" id="{36B16B41-933F-4032-8A78-DEB0E33B43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131</xdr:row>
      <xdr:rowOff>0</xdr:rowOff>
    </xdr:from>
    <xdr:ext cx="36276" cy="327390"/>
    <xdr:sp macro="" textlink="">
      <xdr:nvSpPr>
        <xdr:cNvPr id="1040" name="Text Box 119">
          <a:extLst>
            <a:ext uri="{FF2B5EF4-FFF2-40B4-BE49-F238E27FC236}">
              <a16:creationId xmlns:a16="http://schemas.microsoft.com/office/drawing/2014/main" id="{4E4D3D57-9BBC-4A28-8973-BB133C70145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570255" y="44114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47" name="Text Box 119">
          <a:extLst>
            <a:ext uri="{FF2B5EF4-FFF2-40B4-BE49-F238E27FC236}">
              <a16:creationId xmlns:a16="http://schemas.microsoft.com/office/drawing/2014/main" id="{54B17F96-4BEC-4E19-B4FC-8BC797AFC0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48" name="Text Box 119">
          <a:extLst>
            <a:ext uri="{FF2B5EF4-FFF2-40B4-BE49-F238E27FC236}">
              <a16:creationId xmlns:a16="http://schemas.microsoft.com/office/drawing/2014/main" id="{06F940A8-0D4E-4236-867E-DDFF6C36CE7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49" name="Text Box 119">
          <a:extLst>
            <a:ext uri="{FF2B5EF4-FFF2-40B4-BE49-F238E27FC236}">
              <a16:creationId xmlns:a16="http://schemas.microsoft.com/office/drawing/2014/main" id="{42557809-049A-4F9D-9F5A-99FED74A6A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50" name="Text Box 119">
          <a:extLst>
            <a:ext uri="{FF2B5EF4-FFF2-40B4-BE49-F238E27FC236}">
              <a16:creationId xmlns:a16="http://schemas.microsoft.com/office/drawing/2014/main" id="{001589E0-B953-4E10-81B2-996101900AC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51" name="Text Box 119">
          <a:extLst>
            <a:ext uri="{FF2B5EF4-FFF2-40B4-BE49-F238E27FC236}">
              <a16:creationId xmlns:a16="http://schemas.microsoft.com/office/drawing/2014/main" id="{9E34097F-12B2-4BB4-B22B-4F4A02DD11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52" name="Text Box 119">
          <a:extLst>
            <a:ext uri="{FF2B5EF4-FFF2-40B4-BE49-F238E27FC236}">
              <a16:creationId xmlns:a16="http://schemas.microsoft.com/office/drawing/2014/main" id="{B8E08895-58C2-483A-A2FB-FC4029E1F88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53" name="Text Box 119">
          <a:extLst>
            <a:ext uri="{FF2B5EF4-FFF2-40B4-BE49-F238E27FC236}">
              <a16:creationId xmlns:a16="http://schemas.microsoft.com/office/drawing/2014/main" id="{80E21A1C-F2EA-4BDE-8043-C87524E324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54" name="Text Box 119">
          <a:extLst>
            <a:ext uri="{FF2B5EF4-FFF2-40B4-BE49-F238E27FC236}">
              <a16:creationId xmlns:a16="http://schemas.microsoft.com/office/drawing/2014/main" id="{93C5364A-5900-48E5-B788-53387022CAF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55" name="Text Box 119">
          <a:extLst>
            <a:ext uri="{FF2B5EF4-FFF2-40B4-BE49-F238E27FC236}">
              <a16:creationId xmlns:a16="http://schemas.microsoft.com/office/drawing/2014/main" id="{27044C83-1D4A-4854-9707-B7595A62778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56" name="Text Box 119">
          <a:extLst>
            <a:ext uri="{FF2B5EF4-FFF2-40B4-BE49-F238E27FC236}">
              <a16:creationId xmlns:a16="http://schemas.microsoft.com/office/drawing/2014/main" id="{E27D8240-14E6-4AD7-95C9-4385D2F06DB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57" name="Text Box 119">
          <a:extLst>
            <a:ext uri="{FF2B5EF4-FFF2-40B4-BE49-F238E27FC236}">
              <a16:creationId xmlns:a16="http://schemas.microsoft.com/office/drawing/2014/main" id="{F7159778-5E3C-4F34-A5B1-185D5FE946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58" name="Text Box 119">
          <a:extLst>
            <a:ext uri="{FF2B5EF4-FFF2-40B4-BE49-F238E27FC236}">
              <a16:creationId xmlns:a16="http://schemas.microsoft.com/office/drawing/2014/main" id="{A628FCDB-2DB5-410B-AB7B-21D35F44684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59" name="Text Box 119">
          <a:extLst>
            <a:ext uri="{FF2B5EF4-FFF2-40B4-BE49-F238E27FC236}">
              <a16:creationId xmlns:a16="http://schemas.microsoft.com/office/drawing/2014/main" id="{D2A398AF-8FAF-4820-96C8-3B8A592F2B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60" name="Text Box 119">
          <a:extLst>
            <a:ext uri="{FF2B5EF4-FFF2-40B4-BE49-F238E27FC236}">
              <a16:creationId xmlns:a16="http://schemas.microsoft.com/office/drawing/2014/main" id="{E335BED5-36EE-4DDE-A660-9E101913C15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61" name="Text Box 119">
          <a:extLst>
            <a:ext uri="{FF2B5EF4-FFF2-40B4-BE49-F238E27FC236}">
              <a16:creationId xmlns:a16="http://schemas.microsoft.com/office/drawing/2014/main" id="{6128AD43-77FF-44AF-B8FD-D8A9595C58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2" name="Text Box 119">
          <a:extLst>
            <a:ext uri="{FF2B5EF4-FFF2-40B4-BE49-F238E27FC236}">
              <a16:creationId xmlns:a16="http://schemas.microsoft.com/office/drawing/2014/main" id="{24AF68F6-9F7B-41EF-BF45-77D548F01F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3" name="Text Box 119">
          <a:extLst>
            <a:ext uri="{FF2B5EF4-FFF2-40B4-BE49-F238E27FC236}">
              <a16:creationId xmlns:a16="http://schemas.microsoft.com/office/drawing/2014/main" id="{39E9280E-0135-45AE-B127-2BEFB69B49F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4" name="Text Box 119">
          <a:extLst>
            <a:ext uri="{FF2B5EF4-FFF2-40B4-BE49-F238E27FC236}">
              <a16:creationId xmlns:a16="http://schemas.microsoft.com/office/drawing/2014/main" id="{FA1A0522-EBFA-4FBF-B5B1-55B14ED5D64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5" name="Text Box 119">
          <a:extLst>
            <a:ext uri="{FF2B5EF4-FFF2-40B4-BE49-F238E27FC236}">
              <a16:creationId xmlns:a16="http://schemas.microsoft.com/office/drawing/2014/main" id="{00572E49-CB30-43E2-A45D-524379218DA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6" name="Text Box 119">
          <a:extLst>
            <a:ext uri="{FF2B5EF4-FFF2-40B4-BE49-F238E27FC236}">
              <a16:creationId xmlns:a16="http://schemas.microsoft.com/office/drawing/2014/main" id="{07EB2DB2-7869-42F1-A2CD-114470A941D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7" name="Text Box 119">
          <a:extLst>
            <a:ext uri="{FF2B5EF4-FFF2-40B4-BE49-F238E27FC236}">
              <a16:creationId xmlns:a16="http://schemas.microsoft.com/office/drawing/2014/main" id="{126AD775-8226-45E9-B292-CA786025D87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8" name="Text Box 119">
          <a:extLst>
            <a:ext uri="{FF2B5EF4-FFF2-40B4-BE49-F238E27FC236}">
              <a16:creationId xmlns:a16="http://schemas.microsoft.com/office/drawing/2014/main" id="{F2C42D63-74F0-42EA-AC8C-E4B17BF48E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69" name="Text Box 119">
          <a:extLst>
            <a:ext uri="{FF2B5EF4-FFF2-40B4-BE49-F238E27FC236}">
              <a16:creationId xmlns:a16="http://schemas.microsoft.com/office/drawing/2014/main" id="{6E38A25A-4D4C-40C0-9BF5-C013B11D2AC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0" name="Text Box 119">
          <a:extLst>
            <a:ext uri="{FF2B5EF4-FFF2-40B4-BE49-F238E27FC236}">
              <a16:creationId xmlns:a16="http://schemas.microsoft.com/office/drawing/2014/main" id="{5F2154DA-0E91-4470-BE69-6B36A99E527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1" name="Text Box 119">
          <a:extLst>
            <a:ext uri="{FF2B5EF4-FFF2-40B4-BE49-F238E27FC236}">
              <a16:creationId xmlns:a16="http://schemas.microsoft.com/office/drawing/2014/main" id="{8F7BEDB5-85FF-4298-A334-3EF587CBD80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2" name="Text Box 119">
          <a:extLst>
            <a:ext uri="{FF2B5EF4-FFF2-40B4-BE49-F238E27FC236}">
              <a16:creationId xmlns:a16="http://schemas.microsoft.com/office/drawing/2014/main" id="{AAD43818-390F-401F-968E-49F66CEBD87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3" name="Text Box 119">
          <a:extLst>
            <a:ext uri="{FF2B5EF4-FFF2-40B4-BE49-F238E27FC236}">
              <a16:creationId xmlns:a16="http://schemas.microsoft.com/office/drawing/2014/main" id="{6F52269A-5D46-4F70-BD2E-0C0996DB31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4" name="Text Box 119">
          <a:extLst>
            <a:ext uri="{FF2B5EF4-FFF2-40B4-BE49-F238E27FC236}">
              <a16:creationId xmlns:a16="http://schemas.microsoft.com/office/drawing/2014/main" id="{81740A61-027C-4F7B-890D-3921955A5D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5" name="Text Box 119">
          <a:extLst>
            <a:ext uri="{FF2B5EF4-FFF2-40B4-BE49-F238E27FC236}">
              <a16:creationId xmlns:a16="http://schemas.microsoft.com/office/drawing/2014/main" id="{9BF155F9-9131-4F10-A150-59EB1EA5EC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76" name="Text Box 119">
          <a:extLst>
            <a:ext uri="{FF2B5EF4-FFF2-40B4-BE49-F238E27FC236}">
              <a16:creationId xmlns:a16="http://schemas.microsoft.com/office/drawing/2014/main" id="{CE03A438-11FC-4AAC-A4A7-C37C9850EB1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77" name="Text Box 119">
          <a:extLst>
            <a:ext uri="{FF2B5EF4-FFF2-40B4-BE49-F238E27FC236}">
              <a16:creationId xmlns:a16="http://schemas.microsoft.com/office/drawing/2014/main" id="{F7A2E884-1386-4262-8C05-28E4DC5CFA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78" name="Text Box 119">
          <a:extLst>
            <a:ext uri="{FF2B5EF4-FFF2-40B4-BE49-F238E27FC236}">
              <a16:creationId xmlns:a16="http://schemas.microsoft.com/office/drawing/2014/main" id="{2AA93194-70FE-4C2F-9E45-86DCC78725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79" name="Text Box 119">
          <a:extLst>
            <a:ext uri="{FF2B5EF4-FFF2-40B4-BE49-F238E27FC236}">
              <a16:creationId xmlns:a16="http://schemas.microsoft.com/office/drawing/2014/main" id="{79E2771E-84F4-42ED-99B9-EE238AC8CBB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80" name="Text Box 119">
          <a:extLst>
            <a:ext uri="{FF2B5EF4-FFF2-40B4-BE49-F238E27FC236}">
              <a16:creationId xmlns:a16="http://schemas.microsoft.com/office/drawing/2014/main" id="{757879F5-FD8E-43CB-BA52-B9C9457694E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81" name="Text Box 119">
          <a:extLst>
            <a:ext uri="{FF2B5EF4-FFF2-40B4-BE49-F238E27FC236}">
              <a16:creationId xmlns:a16="http://schemas.microsoft.com/office/drawing/2014/main" id="{6DC9927C-FAC7-4B8C-8B03-AECEE79B59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82" name="Text Box 119">
          <a:extLst>
            <a:ext uri="{FF2B5EF4-FFF2-40B4-BE49-F238E27FC236}">
              <a16:creationId xmlns:a16="http://schemas.microsoft.com/office/drawing/2014/main" id="{5AE3CB50-5AD6-4777-8F77-D1A0368195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83" name="Text Box 119">
          <a:extLst>
            <a:ext uri="{FF2B5EF4-FFF2-40B4-BE49-F238E27FC236}">
              <a16:creationId xmlns:a16="http://schemas.microsoft.com/office/drawing/2014/main" id="{0DDE584B-AD72-4E08-82E4-C34E56C0E06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84" name="Text Box 119">
          <a:extLst>
            <a:ext uri="{FF2B5EF4-FFF2-40B4-BE49-F238E27FC236}">
              <a16:creationId xmlns:a16="http://schemas.microsoft.com/office/drawing/2014/main" id="{31507E09-3201-44CB-A19B-67D434E2629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85" name="Text Box 119">
          <a:extLst>
            <a:ext uri="{FF2B5EF4-FFF2-40B4-BE49-F238E27FC236}">
              <a16:creationId xmlns:a16="http://schemas.microsoft.com/office/drawing/2014/main" id="{0AE54FE1-5565-4075-96BA-1F801E81B72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86" name="Text Box 119">
          <a:extLst>
            <a:ext uri="{FF2B5EF4-FFF2-40B4-BE49-F238E27FC236}">
              <a16:creationId xmlns:a16="http://schemas.microsoft.com/office/drawing/2014/main" id="{1301E1F4-4689-4481-834A-187C8968AD0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87" name="Text Box 119">
          <a:extLst>
            <a:ext uri="{FF2B5EF4-FFF2-40B4-BE49-F238E27FC236}">
              <a16:creationId xmlns:a16="http://schemas.microsoft.com/office/drawing/2014/main" id="{227FC0E1-87D0-4E89-B1B5-67FE4963DBA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88" name="Text Box 119">
          <a:extLst>
            <a:ext uri="{FF2B5EF4-FFF2-40B4-BE49-F238E27FC236}">
              <a16:creationId xmlns:a16="http://schemas.microsoft.com/office/drawing/2014/main" id="{5ACDA9EE-B51E-4403-8851-ECC41688575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89" name="Text Box 119">
          <a:extLst>
            <a:ext uri="{FF2B5EF4-FFF2-40B4-BE49-F238E27FC236}">
              <a16:creationId xmlns:a16="http://schemas.microsoft.com/office/drawing/2014/main" id="{BCD21A50-9C48-4EB6-836A-EF3E091D751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90" name="Text Box 119">
          <a:extLst>
            <a:ext uri="{FF2B5EF4-FFF2-40B4-BE49-F238E27FC236}">
              <a16:creationId xmlns:a16="http://schemas.microsoft.com/office/drawing/2014/main" id="{526C3AAB-5E46-403B-93CF-F94D410739C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391" name="Text Box 119">
          <a:extLst>
            <a:ext uri="{FF2B5EF4-FFF2-40B4-BE49-F238E27FC236}">
              <a16:creationId xmlns:a16="http://schemas.microsoft.com/office/drawing/2014/main" id="{4BF39085-F2D0-4756-B6C2-517C1982D4E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2" name="Text Box 119">
          <a:extLst>
            <a:ext uri="{FF2B5EF4-FFF2-40B4-BE49-F238E27FC236}">
              <a16:creationId xmlns:a16="http://schemas.microsoft.com/office/drawing/2014/main" id="{2D691ECE-385D-43BC-B828-D9954958575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3" name="Text Box 119">
          <a:extLst>
            <a:ext uri="{FF2B5EF4-FFF2-40B4-BE49-F238E27FC236}">
              <a16:creationId xmlns:a16="http://schemas.microsoft.com/office/drawing/2014/main" id="{60054E2C-BF97-4C25-A596-A5ED4AE01F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4" name="Text Box 119">
          <a:extLst>
            <a:ext uri="{FF2B5EF4-FFF2-40B4-BE49-F238E27FC236}">
              <a16:creationId xmlns:a16="http://schemas.microsoft.com/office/drawing/2014/main" id="{84288E77-45A4-4C8A-9712-BA7996494B0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5" name="Text Box 119">
          <a:extLst>
            <a:ext uri="{FF2B5EF4-FFF2-40B4-BE49-F238E27FC236}">
              <a16:creationId xmlns:a16="http://schemas.microsoft.com/office/drawing/2014/main" id="{17667F90-FF58-4926-8689-27A1B0014AB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6" name="Text Box 119">
          <a:extLst>
            <a:ext uri="{FF2B5EF4-FFF2-40B4-BE49-F238E27FC236}">
              <a16:creationId xmlns:a16="http://schemas.microsoft.com/office/drawing/2014/main" id="{78C74BDC-FB6A-4C6F-A08D-EF82FD21143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7" name="Text Box 119">
          <a:extLst>
            <a:ext uri="{FF2B5EF4-FFF2-40B4-BE49-F238E27FC236}">
              <a16:creationId xmlns:a16="http://schemas.microsoft.com/office/drawing/2014/main" id="{18826195-3920-4BF0-83D9-33F6B1D9993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8" name="Text Box 119">
          <a:extLst>
            <a:ext uri="{FF2B5EF4-FFF2-40B4-BE49-F238E27FC236}">
              <a16:creationId xmlns:a16="http://schemas.microsoft.com/office/drawing/2014/main" id="{518DABE0-7E29-45EE-91E0-C06F0A31B12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399" name="Text Box 119">
          <a:extLst>
            <a:ext uri="{FF2B5EF4-FFF2-40B4-BE49-F238E27FC236}">
              <a16:creationId xmlns:a16="http://schemas.microsoft.com/office/drawing/2014/main" id="{589D6BFF-9B96-4C57-9E6D-9FBAFA98280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0" name="Text Box 119">
          <a:extLst>
            <a:ext uri="{FF2B5EF4-FFF2-40B4-BE49-F238E27FC236}">
              <a16:creationId xmlns:a16="http://schemas.microsoft.com/office/drawing/2014/main" id="{12CAC68B-04C7-49E3-A29A-566F8FB8E3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1" name="Text Box 119">
          <a:extLst>
            <a:ext uri="{FF2B5EF4-FFF2-40B4-BE49-F238E27FC236}">
              <a16:creationId xmlns:a16="http://schemas.microsoft.com/office/drawing/2014/main" id="{B2C6AE7A-B402-4BBA-8321-33414B8C3B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2" name="Text Box 119">
          <a:extLst>
            <a:ext uri="{FF2B5EF4-FFF2-40B4-BE49-F238E27FC236}">
              <a16:creationId xmlns:a16="http://schemas.microsoft.com/office/drawing/2014/main" id="{D74F73C8-12E4-4D57-91E8-02971FD0299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3" name="Text Box 119">
          <a:extLst>
            <a:ext uri="{FF2B5EF4-FFF2-40B4-BE49-F238E27FC236}">
              <a16:creationId xmlns:a16="http://schemas.microsoft.com/office/drawing/2014/main" id="{FE0AFF55-9C24-4B1C-9C66-72CDA2A9A1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4" name="Text Box 119">
          <a:extLst>
            <a:ext uri="{FF2B5EF4-FFF2-40B4-BE49-F238E27FC236}">
              <a16:creationId xmlns:a16="http://schemas.microsoft.com/office/drawing/2014/main" id="{ECB77D10-CAEA-4B61-97C9-3E3CE96A9F9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5" name="Text Box 119">
          <a:extLst>
            <a:ext uri="{FF2B5EF4-FFF2-40B4-BE49-F238E27FC236}">
              <a16:creationId xmlns:a16="http://schemas.microsoft.com/office/drawing/2014/main" id="{4302B0FE-B3BC-4E33-8D07-71405B1836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6" name="Text Box 119">
          <a:extLst>
            <a:ext uri="{FF2B5EF4-FFF2-40B4-BE49-F238E27FC236}">
              <a16:creationId xmlns:a16="http://schemas.microsoft.com/office/drawing/2014/main" id="{4D31FA36-B5A4-4584-B125-AFCA0244214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7" name="Text Box 119">
          <a:extLst>
            <a:ext uri="{FF2B5EF4-FFF2-40B4-BE49-F238E27FC236}">
              <a16:creationId xmlns:a16="http://schemas.microsoft.com/office/drawing/2014/main" id="{7D35B601-1C78-417C-A986-1034ADDD71E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8" name="Text Box 119">
          <a:extLst>
            <a:ext uri="{FF2B5EF4-FFF2-40B4-BE49-F238E27FC236}">
              <a16:creationId xmlns:a16="http://schemas.microsoft.com/office/drawing/2014/main" id="{C0662D19-346A-4BEF-8479-4E09A37B598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09" name="Text Box 119">
          <a:extLst>
            <a:ext uri="{FF2B5EF4-FFF2-40B4-BE49-F238E27FC236}">
              <a16:creationId xmlns:a16="http://schemas.microsoft.com/office/drawing/2014/main" id="{128A2B6A-3A40-464D-9BC3-515763E2C1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0" name="Text Box 119">
          <a:extLst>
            <a:ext uri="{FF2B5EF4-FFF2-40B4-BE49-F238E27FC236}">
              <a16:creationId xmlns:a16="http://schemas.microsoft.com/office/drawing/2014/main" id="{2BBD728F-3671-44C4-A866-B78502BA6E8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4023F45E-C17E-4229-98AC-4CD77795F5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9122B942-9580-4411-A39E-ECC0E7B2A6C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20B9530A-9629-4038-BBCE-80D533F2CF9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3886BF76-A03E-43F0-905F-AE8595C4E3A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4040F927-3106-4C46-AB68-D99CAAA894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D214E335-C233-42AD-8399-043BE71C9A5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DEF372D5-FFAC-4D42-8A57-08BE6E01F4F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7517F42E-51F1-427B-8AD8-F8AED90EE18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A0112C0-1008-4E0A-9C42-1666BD4C087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8C5F4F7E-F19A-4A4C-A0AB-912D68563B1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E7AF90E9-7797-457D-A843-44C64D38B07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6CCC1E26-48E4-44D3-829E-BEFD3B4E9E7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D0242568-41FD-4586-8F50-B6990F9FF0C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D4F3385A-1C8D-4033-BA1A-A00F65FC4F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67A972F4-3E1D-4E51-840C-8C6436A4BA0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C50BDE0C-4E68-4B75-9CF7-3FA84EC65A3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3136BDDA-A583-4CA4-9A59-5C40C6662FB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8" name="Text Box 119">
          <a:extLst>
            <a:ext uri="{FF2B5EF4-FFF2-40B4-BE49-F238E27FC236}">
              <a16:creationId xmlns:a16="http://schemas.microsoft.com/office/drawing/2014/main" id="{C62D401D-205A-49F9-9608-AA5488C0EF4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29" name="Text Box 119">
          <a:extLst>
            <a:ext uri="{FF2B5EF4-FFF2-40B4-BE49-F238E27FC236}">
              <a16:creationId xmlns:a16="http://schemas.microsoft.com/office/drawing/2014/main" id="{C2F22BD1-E9BF-462D-B8C7-BE2462C888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30" name="Text Box 119">
          <a:extLst>
            <a:ext uri="{FF2B5EF4-FFF2-40B4-BE49-F238E27FC236}">
              <a16:creationId xmlns:a16="http://schemas.microsoft.com/office/drawing/2014/main" id="{BA081634-8D19-4190-B1D4-60DA7530FE4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31" name="Text Box 119">
          <a:extLst>
            <a:ext uri="{FF2B5EF4-FFF2-40B4-BE49-F238E27FC236}">
              <a16:creationId xmlns:a16="http://schemas.microsoft.com/office/drawing/2014/main" id="{BBBF7114-EF62-43F0-9F78-15435EB0891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32" name="Text Box 119">
          <a:extLst>
            <a:ext uri="{FF2B5EF4-FFF2-40B4-BE49-F238E27FC236}">
              <a16:creationId xmlns:a16="http://schemas.microsoft.com/office/drawing/2014/main" id="{47F5619D-F072-4CC2-846D-8B69E93D204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33" name="Text Box 119">
          <a:extLst>
            <a:ext uri="{FF2B5EF4-FFF2-40B4-BE49-F238E27FC236}">
              <a16:creationId xmlns:a16="http://schemas.microsoft.com/office/drawing/2014/main" id="{CEF8CD4B-0441-4A60-BBD4-C304F52D999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34" name="Text Box 119">
          <a:extLst>
            <a:ext uri="{FF2B5EF4-FFF2-40B4-BE49-F238E27FC236}">
              <a16:creationId xmlns:a16="http://schemas.microsoft.com/office/drawing/2014/main" id="{2D6BE8E5-7A3C-49DA-9268-DF7D55F0C9C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35" name="Text Box 119">
          <a:extLst>
            <a:ext uri="{FF2B5EF4-FFF2-40B4-BE49-F238E27FC236}">
              <a16:creationId xmlns:a16="http://schemas.microsoft.com/office/drawing/2014/main" id="{1BE26F6E-FF3D-4274-BEC5-E3EBA3E8208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36" name="Text Box 119">
          <a:extLst>
            <a:ext uri="{FF2B5EF4-FFF2-40B4-BE49-F238E27FC236}">
              <a16:creationId xmlns:a16="http://schemas.microsoft.com/office/drawing/2014/main" id="{A5106256-3B7A-401E-9E2D-91FE0BF2CE2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37" name="Text Box 119">
          <a:extLst>
            <a:ext uri="{FF2B5EF4-FFF2-40B4-BE49-F238E27FC236}">
              <a16:creationId xmlns:a16="http://schemas.microsoft.com/office/drawing/2014/main" id="{DDF55960-A731-4EF0-B94D-10E9D44DE89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38" name="Text Box 119">
          <a:extLst>
            <a:ext uri="{FF2B5EF4-FFF2-40B4-BE49-F238E27FC236}">
              <a16:creationId xmlns:a16="http://schemas.microsoft.com/office/drawing/2014/main" id="{63CE5B30-8ABB-492A-8575-DF6DDC0F7C0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39" name="Text Box 119">
          <a:extLst>
            <a:ext uri="{FF2B5EF4-FFF2-40B4-BE49-F238E27FC236}">
              <a16:creationId xmlns:a16="http://schemas.microsoft.com/office/drawing/2014/main" id="{94A1A8BA-985A-4154-A450-C0115CEB86B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40" name="Text Box 119">
          <a:extLst>
            <a:ext uri="{FF2B5EF4-FFF2-40B4-BE49-F238E27FC236}">
              <a16:creationId xmlns:a16="http://schemas.microsoft.com/office/drawing/2014/main" id="{F61CA392-B6FF-4CEF-AE2B-24E5589E31E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41" name="Text Box 119">
          <a:extLst>
            <a:ext uri="{FF2B5EF4-FFF2-40B4-BE49-F238E27FC236}">
              <a16:creationId xmlns:a16="http://schemas.microsoft.com/office/drawing/2014/main" id="{FE1F40C4-B7B1-4B11-9EF4-028730775E1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124</xdr:row>
      <xdr:rowOff>0</xdr:rowOff>
    </xdr:from>
    <xdr:ext cx="75057" cy="327390"/>
    <xdr:sp macro="" textlink="">
      <xdr:nvSpPr>
        <xdr:cNvPr id="442" name="Text Box 119">
          <a:extLst>
            <a:ext uri="{FF2B5EF4-FFF2-40B4-BE49-F238E27FC236}">
              <a16:creationId xmlns:a16="http://schemas.microsoft.com/office/drawing/2014/main" id="{E879F50D-EA43-48AF-933B-AC5016AA9E4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781019" y="63724155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3" name="Text Box 119">
          <a:extLst>
            <a:ext uri="{FF2B5EF4-FFF2-40B4-BE49-F238E27FC236}">
              <a16:creationId xmlns:a16="http://schemas.microsoft.com/office/drawing/2014/main" id="{C45CE337-7E57-4070-8FE6-9D3C190BEC5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4" name="Text Box 119">
          <a:extLst>
            <a:ext uri="{FF2B5EF4-FFF2-40B4-BE49-F238E27FC236}">
              <a16:creationId xmlns:a16="http://schemas.microsoft.com/office/drawing/2014/main" id="{D1DEEFBA-9FC8-43CC-86E5-3505A80CA40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5" name="Text Box 119">
          <a:extLst>
            <a:ext uri="{FF2B5EF4-FFF2-40B4-BE49-F238E27FC236}">
              <a16:creationId xmlns:a16="http://schemas.microsoft.com/office/drawing/2014/main" id="{0973FD45-8044-4AD2-9760-F61AD2F7C5A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6" name="Text Box 119">
          <a:extLst>
            <a:ext uri="{FF2B5EF4-FFF2-40B4-BE49-F238E27FC236}">
              <a16:creationId xmlns:a16="http://schemas.microsoft.com/office/drawing/2014/main" id="{91D2ECD2-E631-4DBD-B0A9-2A3F7CBB65C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7" name="Text Box 119">
          <a:extLst>
            <a:ext uri="{FF2B5EF4-FFF2-40B4-BE49-F238E27FC236}">
              <a16:creationId xmlns:a16="http://schemas.microsoft.com/office/drawing/2014/main" id="{57BC760C-E205-479D-9AA7-FCA8218C85E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8" name="Text Box 119">
          <a:extLst>
            <a:ext uri="{FF2B5EF4-FFF2-40B4-BE49-F238E27FC236}">
              <a16:creationId xmlns:a16="http://schemas.microsoft.com/office/drawing/2014/main" id="{22052688-D04A-4150-AA04-7FE39A17C25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124</xdr:row>
      <xdr:rowOff>0</xdr:rowOff>
    </xdr:from>
    <xdr:ext cx="36276" cy="327390"/>
    <xdr:sp macro="" textlink="">
      <xdr:nvSpPr>
        <xdr:cNvPr id="449" name="Text Box 119">
          <a:extLst>
            <a:ext uri="{FF2B5EF4-FFF2-40B4-BE49-F238E27FC236}">
              <a16:creationId xmlns:a16="http://schemas.microsoft.com/office/drawing/2014/main" id="{C98BCCEB-2EF9-4EF8-ADF4-68B5AAE7FBB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7348834" y="63724155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27390"/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id="{17383647-9547-4EFB-ADEE-82F47405066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27390"/>
    <xdr:sp macro="" textlink="">
      <xdr:nvSpPr>
        <xdr:cNvPr id="3" name="Text Box 119">
          <a:extLst>
            <a:ext uri="{FF2B5EF4-FFF2-40B4-BE49-F238E27FC236}">
              <a16:creationId xmlns:a16="http://schemas.microsoft.com/office/drawing/2014/main" id="{2F9F61FE-E7C2-49E3-8908-4CC18ECB31D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18036"/>
    <xdr:sp macro="" textlink="">
      <xdr:nvSpPr>
        <xdr:cNvPr id="4" name="Text Box 119">
          <a:extLst>
            <a:ext uri="{FF2B5EF4-FFF2-40B4-BE49-F238E27FC236}">
              <a16:creationId xmlns:a16="http://schemas.microsoft.com/office/drawing/2014/main" id="{71D2C69F-CD62-44F0-AF0D-48426CC12C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18036"/>
    <xdr:sp macro="" textlink="">
      <xdr:nvSpPr>
        <xdr:cNvPr id="5" name="Text Box 119">
          <a:extLst>
            <a:ext uri="{FF2B5EF4-FFF2-40B4-BE49-F238E27FC236}">
              <a16:creationId xmlns:a16="http://schemas.microsoft.com/office/drawing/2014/main" id="{55BAEF83-1E52-4732-94F7-CFEC00F6F72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27390"/>
    <xdr:sp macro="" textlink="">
      <xdr:nvSpPr>
        <xdr:cNvPr id="6" name="Text Box 119">
          <a:extLst>
            <a:ext uri="{FF2B5EF4-FFF2-40B4-BE49-F238E27FC236}">
              <a16:creationId xmlns:a16="http://schemas.microsoft.com/office/drawing/2014/main" id="{2021258C-39CF-4F45-8981-B1C87FF9166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27390"/>
    <xdr:sp macro="" textlink="">
      <xdr:nvSpPr>
        <xdr:cNvPr id="7" name="Text Box 119">
          <a:extLst>
            <a:ext uri="{FF2B5EF4-FFF2-40B4-BE49-F238E27FC236}">
              <a16:creationId xmlns:a16="http://schemas.microsoft.com/office/drawing/2014/main" id="{38DA8100-86AC-41EB-A335-F2EA9613A5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18036"/>
    <xdr:sp macro="" textlink="">
      <xdr:nvSpPr>
        <xdr:cNvPr id="8" name="Text Box 119">
          <a:extLst>
            <a:ext uri="{FF2B5EF4-FFF2-40B4-BE49-F238E27FC236}">
              <a16:creationId xmlns:a16="http://schemas.microsoft.com/office/drawing/2014/main" id="{57F943D8-6894-4223-BCF9-20158CA11C6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98</xdr:row>
      <xdr:rowOff>0</xdr:rowOff>
    </xdr:from>
    <xdr:ext cx="75057" cy="318036"/>
    <xdr:sp macro="" textlink="">
      <xdr:nvSpPr>
        <xdr:cNvPr id="9" name="Text Box 119">
          <a:extLst>
            <a:ext uri="{FF2B5EF4-FFF2-40B4-BE49-F238E27FC236}">
              <a16:creationId xmlns:a16="http://schemas.microsoft.com/office/drawing/2014/main" id="{3083CA29-6219-41C9-AE1F-A72D1575458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32371393"/>
          <a:ext cx="75057" cy="3180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0" name="Text Box 119">
          <a:extLst>
            <a:ext uri="{FF2B5EF4-FFF2-40B4-BE49-F238E27FC236}">
              <a16:creationId xmlns:a16="http://schemas.microsoft.com/office/drawing/2014/main" id="{91DD2D4A-692E-4532-BF50-67A016A33B0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1" name="Text Box 119">
          <a:extLst>
            <a:ext uri="{FF2B5EF4-FFF2-40B4-BE49-F238E27FC236}">
              <a16:creationId xmlns:a16="http://schemas.microsoft.com/office/drawing/2014/main" id="{E9E54211-6A84-452E-884E-75F2F198AD8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2" name="Text Box 119">
          <a:extLst>
            <a:ext uri="{FF2B5EF4-FFF2-40B4-BE49-F238E27FC236}">
              <a16:creationId xmlns:a16="http://schemas.microsoft.com/office/drawing/2014/main" id="{D04DEEA0-9FA8-4DBE-A3A2-3A4550054EA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3" name="Text Box 119">
          <a:extLst>
            <a:ext uri="{FF2B5EF4-FFF2-40B4-BE49-F238E27FC236}">
              <a16:creationId xmlns:a16="http://schemas.microsoft.com/office/drawing/2014/main" id="{0D4D7AB3-84E6-4808-A2FC-A05DF9C9CD2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247AE92B-DB5D-4E9A-8E57-5C5613B8C88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5" name="Text Box 119">
          <a:extLst>
            <a:ext uri="{FF2B5EF4-FFF2-40B4-BE49-F238E27FC236}">
              <a16:creationId xmlns:a16="http://schemas.microsoft.com/office/drawing/2014/main" id="{7AFBE7A2-B380-4AF6-97C5-1BCDF639439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6" name="Text Box 119">
          <a:extLst>
            <a:ext uri="{FF2B5EF4-FFF2-40B4-BE49-F238E27FC236}">
              <a16:creationId xmlns:a16="http://schemas.microsoft.com/office/drawing/2014/main" id="{E55A3983-A498-4DC1-8C19-F89BB489131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7" name="Text Box 119">
          <a:extLst>
            <a:ext uri="{FF2B5EF4-FFF2-40B4-BE49-F238E27FC236}">
              <a16:creationId xmlns:a16="http://schemas.microsoft.com/office/drawing/2014/main" id="{7706AE26-8213-42A7-8A27-FEE1C8340E7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8" name="Text Box 119">
          <a:extLst>
            <a:ext uri="{FF2B5EF4-FFF2-40B4-BE49-F238E27FC236}">
              <a16:creationId xmlns:a16="http://schemas.microsoft.com/office/drawing/2014/main" id="{3BDB398E-C7D8-4A8F-8309-DE27A1E1C10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9" name="Text Box 119">
          <a:extLst>
            <a:ext uri="{FF2B5EF4-FFF2-40B4-BE49-F238E27FC236}">
              <a16:creationId xmlns:a16="http://schemas.microsoft.com/office/drawing/2014/main" id="{524CBBBE-9F10-435F-A14D-4F8BF7A971B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0" name="Text Box 119">
          <a:extLst>
            <a:ext uri="{FF2B5EF4-FFF2-40B4-BE49-F238E27FC236}">
              <a16:creationId xmlns:a16="http://schemas.microsoft.com/office/drawing/2014/main" id="{07D1F4FD-EFA1-4EF6-9CF4-A68A279AAF9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1" name="Text Box 119">
          <a:extLst>
            <a:ext uri="{FF2B5EF4-FFF2-40B4-BE49-F238E27FC236}">
              <a16:creationId xmlns:a16="http://schemas.microsoft.com/office/drawing/2014/main" id="{6386C3A7-DBAB-4C31-B50F-9FEAA67D6C3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2" name="Text Box 119">
          <a:extLst>
            <a:ext uri="{FF2B5EF4-FFF2-40B4-BE49-F238E27FC236}">
              <a16:creationId xmlns:a16="http://schemas.microsoft.com/office/drawing/2014/main" id="{097D54AC-6230-407A-9AE8-B2E152A685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3" name="Text Box 119">
          <a:extLst>
            <a:ext uri="{FF2B5EF4-FFF2-40B4-BE49-F238E27FC236}">
              <a16:creationId xmlns:a16="http://schemas.microsoft.com/office/drawing/2014/main" id="{22B18849-E8AE-4005-ADEA-0E6D085E7CC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4" name="Text Box 119">
          <a:extLst>
            <a:ext uri="{FF2B5EF4-FFF2-40B4-BE49-F238E27FC236}">
              <a16:creationId xmlns:a16="http://schemas.microsoft.com/office/drawing/2014/main" id="{96009258-31EC-469A-A79A-484B08509C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25" name="Text Box 119">
          <a:extLst>
            <a:ext uri="{FF2B5EF4-FFF2-40B4-BE49-F238E27FC236}">
              <a16:creationId xmlns:a16="http://schemas.microsoft.com/office/drawing/2014/main" id="{6D1C1150-6EAE-434E-876F-128B3D6650F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26" name="Text Box 119">
          <a:extLst>
            <a:ext uri="{FF2B5EF4-FFF2-40B4-BE49-F238E27FC236}">
              <a16:creationId xmlns:a16="http://schemas.microsoft.com/office/drawing/2014/main" id="{18BF957A-4A55-481E-82D0-57F28863FC1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27" name="Text Box 119">
          <a:extLst>
            <a:ext uri="{FF2B5EF4-FFF2-40B4-BE49-F238E27FC236}">
              <a16:creationId xmlns:a16="http://schemas.microsoft.com/office/drawing/2014/main" id="{D08A6A9E-8B02-4034-8AC8-07B4A2945DC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28" name="Text Box 119">
          <a:extLst>
            <a:ext uri="{FF2B5EF4-FFF2-40B4-BE49-F238E27FC236}">
              <a16:creationId xmlns:a16="http://schemas.microsoft.com/office/drawing/2014/main" id="{A7B92EA2-B316-4E03-9B04-BC94AEA6F1E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29" name="Text Box 119">
          <a:extLst>
            <a:ext uri="{FF2B5EF4-FFF2-40B4-BE49-F238E27FC236}">
              <a16:creationId xmlns:a16="http://schemas.microsoft.com/office/drawing/2014/main" id="{9882EFEF-1B8D-48CD-BB8D-A51C47D266F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30" name="Text Box 119">
          <a:extLst>
            <a:ext uri="{FF2B5EF4-FFF2-40B4-BE49-F238E27FC236}">
              <a16:creationId xmlns:a16="http://schemas.microsoft.com/office/drawing/2014/main" id="{A90CAF98-79D7-4062-BBD9-A923D892452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31" name="Text Box 119">
          <a:extLst>
            <a:ext uri="{FF2B5EF4-FFF2-40B4-BE49-F238E27FC236}">
              <a16:creationId xmlns:a16="http://schemas.microsoft.com/office/drawing/2014/main" id="{1452DE14-09BD-4229-98DD-1EC26D81448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148</xdr:row>
      <xdr:rowOff>0</xdr:rowOff>
    </xdr:from>
    <xdr:ext cx="75057" cy="327390"/>
    <xdr:sp macro="" textlink="">
      <xdr:nvSpPr>
        <xdr:cNvPr id="1041" name="Text Box 119">
          <a:extLst>
            <a:ext uri="{FF2B5EF4-FFF2-40B4-BE49-F238E27FC236}">
              <a16:creationId xmlns:a16="http://schemas.microsoft.com/office/drawing/2014/main" id="{59B0DE20-1058-4FF2-8F49-68CFB090760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501786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2" name="Text Box 119">
          <a:extLst>
            <a:ext uri="{FF2B5EF4-FFF2-40B4-BE49-F238E27FC236}">
              <a16:creationId xmlns:a16="http://schemas.microsoft.com/office/drawing/2014/main" id="{8916AA51-1D6C-40D6-820A-3BED4055E0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3" name="Text Box 119">
          <a:extLst>
            <a:ext uri="{FF2B5EF4-FFF2-40B4-BE49-F238E27FC236}">
              <a16:creationId xmlns:a16="http://schemas.microsoft.com/office/drawing/2014/main" id="{5054A409-2736-48B4-B363-C60385E9E34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4" name="Text Box 119">
          <a:extLst>
            <a:ext uri="{FF2B5EF4-FFF2-40B4-BE49-F238E27FC236}">
              <a16:creationId xmlns:a16="http://schemas.microsoft.com/office/drawing/2014/main" id="{CC54A8F9-64D8-4E14-8386-5A7DFF70829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5" name="Text Box 119">
          <a:extLst>
            <a:ext uri="{FF2B5EF4-FFF2-40B4-BE49-F238E27FC236}">
              <a16:creationId xmlns:a16="http://schemas.microsoft.com/office/drawing/2014/main" id="{69147875-A77E-463B-BDFE-2B886FF404A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6" name="Text Box 119">
          <a:extLst>
            <a:ext uri="{FF2B5EF4-FFF2-40B4-BE49-F238E27FC236}">
              <a16:creationId xmlns:a16="http://schemas.microsoft.com/office/drawing/2014/main" id="{5F661D69-ECF5-4667-B186-7BB903B87D6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7" name="Text Box 119">
          <a:extLst>
            <a:ext uri="{FF2B5EF4-FFF2-40B4-BE49-F238E27FC236}">
              <a16:creationId xmlns:a16="http://schemas.microsoft.com/office/drawing/2014/main" id="{3C1B4DA0-25CF-4515-8046-20F1016B66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8" name="Text Box 119">
          <a:extLst>
            <a:ext uri="{FF2B5EF4-FFF2-40B4-BE49-F238E27FC236}">
              <a16:creationId xmlns:a16="http://schemas.microsoft.com/office/drawing/2014/main" id="{39BDF9BA-3FD2-4288-A489-8ABFDA963A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49" name="Text Box 119">
          <a:extLst>
            <a:ext uri="{FF2B5EF4-FFF2-40B4-BE49-F238E27FC236}">
              <a16:creationId xmlns:a16="http://schemas.microsoft.com/office/drawing/2014/main" id="{8A8F5E85-16AA-416F-B8F6-3E9809A883F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0" name="Text Box 119">
          <a:extLst>
            <a:ext uri="{FF2B5EF4-FFF2-40B4-BE49-F238E27FC236}">
              <a16:creationId xmlns:a16="http://schemas.microsoft.com/office/drawing/2014/main" id="{07FFA232-A520-49DA-88E7-F9CA9F4B9B5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1" name="Text Box 119">
          <a:extLst>
            <a:ext uri="{FF2B5EF4-FFF2-40B4-BE49-F238E27FC236}">
              <a16:creationId xmlns:a16="http://schemas.microsoft.com/office/drawing/2014/main" id="{958E0CB9-954A-4077-8250-38887DBE26D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D8E232AB-2DAE-4E92-8895-C958AA127BE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3" name="Text Box 119">
          <a:extLst>
            <a:ext uri="{FF2B5EF4-FFF2-40B4-BE49-F238E27FC236}">
              <a16:creationId xmlns:a16="http://schemas.microsoft.com/office/drawing/2014/main" id="{21261A32-33A2-4341-8156-8BA9B8FBC72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4" name="Text Box 119">
          <a:extLst>
            <a:ext uri="{FF2B5EF4-FFF2-40B4-BE49-F238E27FC236}">
              <a16:creationId xmlns:a16="http://schemas.microsoft.com/office/drawing/2014/main" id="{666C39A1-B31D-4A19-9EE2-F827627353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1055" name="Text Box 119">
          <a:extLst>
            <a:ext uri="{FF2B5EF4-FFF2-40B4-BE49-F238E27FC236}">
              <a16:creationId xmlns:a16="http://schemas.microsoft.com/office/drawing/2014/main" id="{89492431-8D18-4396-9E7C-5C3E899FC9C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4" name="Text Box 119">
          <a:extLst>
            <a:ext uri="{FF2B5EF4-FFF2-40B4-BE49-F238E27FC236}">
              <a16:creationId xmlns:a16="http://schemas.microsoft.com/office/drawing/2014/main" id="{3162DD10-9035-4C9E-97F0-12D49E7427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5" name="Text Box 119">
          <a:extLst>
            <a:ext uri="{FF2B5EF4-FFF2-40B4-BE49-F238E27FC236}">
              <a16:creationId xmlns:a16="http://schemas.microsoft.com/office/drawing/2014/main" id="{89ED1430-70CD-4E8B-B60E-B6BEFDDBCF6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6" name="Text Box 119">
          <a:extLst>
            <a:ext uri="{FF2B5EF4-FFF2-40B4-BE49-F238E27FC236}">
              <a16:creationId xmlns:a16="http://schemas.microsoft.com/office/drawing/2014/main" id="{CDD603F8-CA4C-49C8-8D55-6B2586D76B4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7" name="Text Box 119">
          <a:extLst>
            <a:ext uri="{FF2B5EF4-FFF2-40B4-BE49-F238E27FC236}">
              <a16:creationId xmlns:a16="http://schemas.microsoft.com/office/drawing/2014/main" id="{584752B6-4A22-4068-89BC-B20F03E3A06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8" name="Text Box 119">
          <a:extLst>
            <a:ext uri="{FF2B5EF4-FFF2-40B4-BE49-F238E27FC236}">
              <a16:creationId xmlns:a16="http://schemas.microsoft.com/office/drawing/2014/main" id="{F65131AD-1345-4B49-AA4D-305F90DF101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DD0732AD-CFB9-41FB-BC1D-4E29D9B2DF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148</xdr:row>
      <xdr:rowOff>0</xdr:rowOff>
    </xdr:from>
    <xdr:ext cx="36276" cy="327390"/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29ACF2E1-5C7D-4A80-987F-08350B3AF3F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501786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1DEDFA3E-4A4D-4AA7-B1DB-6AF3EF7031D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976106F6-7536-4B37-B77A-E850B5E95A4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433F841A-642F-493E-8CC3-34523544753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4BB01BAB-6BC8-451E-8717-B142E80CD31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2D2BF94-8D7C-46B6-9A4D-CD95DBD2EA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B3B331C9-4447-4A54-8B43-613261EBE12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38DBDAE5-ED5A-4D59-91D8-154BEBFCC56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146</xdr:row>
      <xdr:rowOff>0</xdr:rowOff>
    </xdr:from>
    <xdr:ext cx="75057" cy="327390"/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DD686AD2-C306-4E10-BC8C-4041E3390A9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957500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EB0DA1D7-B054-488A-B28B-B861B35D654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8E524DB1-BA57-4D9D-B267-6042783E691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A4DE7320-97C3-4866-9A60-9ECF24795D7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282E5A51-C398-489B-B1F7-4BF17BB9A60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B2EB8822-FCC4-4B10-A542-18F82FEC8B9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CF07472F-516C-43DF-A328-537A2860102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878B0235-9E3E-43FA-98DA-B9D0E2B443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286" name="Text Box 119">
          <a:extLst>
            <a:ext uri="{FF2B5EF4-FFF2-40B4-BE49-F238E27FC236}">
              <a16:creationId xmlns:a16="http://schemas.microsoft.com/office/drawing/2014/main" id="{AB8019AD-4FB1-42E6-A4F7-1D81A3B5060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287" name="Text Box 119">
          <a:extLst>
            <a:ext uri="{FF2B5EF4-FFF2-40B4-BE49-F238E27FC236}">
              <a16:creationId xmlns:a16="http://schemas.microsoft.com/office/drawing/2014/main" id="{21FF80E7-AF0F-4CDB-AFAE-27B6FA2551C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84" name="Text Box 119">
          <a:extLst>
            <a:ext uri="{FF2B5EF4-FFF2-40B4-BE49-F238E27FC236}">
              <a16:creationId xmlns:a16="http://schemas.microsoft.com/office/drawing/2014/main" id="{F2423D9D-FBAE-49FA-8CBB-C9E500FBF46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85" name="Text Box 119">
          <a:extLst>
            <a:ext uri="{FF2B5EF4-FFF2-40B4-BE49-F238E27FC236}">
              <a16:creationId xmlns:a16="http://schemas.microsoft.com/office/drawing/2014/main" id="{30B19CA9-99CE-4CCF-A07F-9CB8D6870B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86" name="Text Box 119">
          <a:extLst>
            <a:ext uri="{FF2B5EF4-FFF2-40B4-BE49-F238E27FC236}">
              <a16:creationId xmlns:a16="http://schemas.microsoft.com/office/drawing/2014/main" id="{87B17D24-B738-4354-B2D4-C3B9682B7A9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87" name="Text Box 119">
          <a:extLst>
            <a:ext uri="{FF2B5EF4-FFF2-40B4-BE49-F238E27FC236}">
              <a16:creationId xmlns:a16="http://schemas.microsoft.com/office/drawing/2014/main" id="{E74779C3-5FC9-4097-BD62-1A1AB240137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88" name="Text Box 119">
          <a:extLst>
            <a:ext uri="{FF2B5EF4-FFF2-40B4-BE49-F238E27FC236}">
              <a16:creationId xmlns:a16="http://schemas.microsoft.com/office/drawing/2014/main" id="{D02295A4-23C4-43AF-B29A-DBCC79E6327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5412390" name="Text Box 119">
          <a:extLst>
            <a:ext uri="{FF2B5EF4-FFF2-40B4-BE49-F238E27FC236}">
              <a16:creationId xmlns:a16="http://schemas.microsoft.com/office/drawing/2014/main" id="{6888C570-408A-40D2-994B-02D5C7BA8B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1" name="Text Box 119">
          <a:extLst>
            <a:ext uri="{FF2B5EF4-FFF2-40B4-BE49-F238E27FC236}">
              <a16:creationId xmlns:a16="http://schemas.microsoft.com/office/drawing/2014/main" id="{49C406B1-3F10-4C4E-8715-A2192D669D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2" name="Text Box 119">
          <a:extLst>
            <a:ext uri="{FF2B5EF4-FFF2-40B4-BE49-F238E27FC236}">
              <a16:creationId xmlns:a16="http://schemas.microsoft.com/office/drawing/2014/main" id="{7D42AB2E-7A66-43A2-97C6-667E13C2996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3" name="Text Box 119">
          <a:extLst>
            <a:ext uri="{FF2B5EF4-FFF2-40B4-BE49-F238E27FC236}">
              <a16:creationId xmlns:a16="http://schemas.microsoft.com/office/drawing/2014/main" id="{B0FEFFB5-3AF6-4BB7-B878-05D8F51BCEB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4" name="Text Box 119">
          <a:extLst>
            <a:ext uri="{FF2B5EF4-FFF2-40B4-BE49-F238E27FC236}">
              <a16:creationId xmlns:a16="http://schemas.microsoft.com/office/drawing/2014/main" id="{9EC0DF27-CD89-4AEB-899A-A89E0D615F3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5" name="Text Box 119">
          <a:extLst>
            <a:ext uri="{FF2B5EF4-FFF2-40B4-BE49-F238E27FC236}">
              <a16:creationId xmlns:a16="http://schemas.microsoft.com/office/drawing/2014/main" id="{E83D1CFE-0855-4639-AB31-18B09D6E6A9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6" name="Text Box 119">
          <a:extLst>
            <a:ext uri="{FF2B5EF4-FFF2-40B4-BE49-F238E27FC236}">
              <a16:creationId xmlns:a16="http://schemas.microsoft.com/office/drawing/2014/main" id="{64CA2A77-CEC6-44CA-84FD-F8072066B2F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412397" name="Text Box 119">
          <a:extLst>
            <a:ext uri="{FF2B5EF4-FFF2-40B4-BE49-F238E27FC236}">
              <a16:creationId xmlns:a16="http://schemas.microsoft.com/office/drawing/2014/main" id="{C1E9F592-C869-4562-9B01-D1F9E6BE607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398" name="Text Box 119">
          <a:extLst>
            <a:ext uri="{FF2B5EF4-FFF2-40B4-BE49-F238E27FC236}">
              <a16:creationId xmlns:a16="http://schemas.microsoft.com/office/drawing/2014/main" id="{079B9095-146B-4F00-866E-82991BE52E0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399" name="Text Box 119">
          <a:extLst>
            <a:ext uri="{FF2B5EF4-FFF2-40B4-BE49-F238E27FC236}">
              <a16:creationId xmlns:a16="http://schemas.microsoft.com/office/drawing/2014/main" id="{D56B5C65-32BE-4F48-AD53-FE270FD6204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0" name="Text Box 119">
          <a:extLst>
            <a:ext uri="{FF2B5EF4-FFF2-40B4-BE49-F238E27FC236}">
              <a16:creationId xmlns:a16="http://schemas.microsoft.com/office/drawing/2014/main" id="{4515424F-068D-4D5D-BC74-C128E58431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1" name="Text Box 119">
          <a:extLst>
            <a:ext uri="{FF2B5EF4-FFF2-40B4-BE49-F238E27FC236}">
              <a16:creationId xmlns:a16="http://schemas.microsoft.com/office/drawing/2014/main" id="{B656CCE4-CA68-4B08-A5FC-3EE9D094E8A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2" name="Text Box 119">
          <a:extLst>
            <a:ext uri="{FF2B5EF4-FFF2-40B4-BE49-F238E27FC236}">
              <a16:creationId xmlns:a16="http://schemas.microsoft.com/office/drawing/2014/main" id="{810BFA7D-85B4-49D4-B980-D6C88E8580F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3" name="Text Box 119">
          <a:extLst>
            <a:ext uri="{FF2B5EF4-FFF2-40B4-BE49-F238E27FC236}">
              <a16:creationId xmlns:a16="http://schemas.microsoft.com/office/drawing/2014/main" id="{E2628305-B749-47C9-9CE9-30DDC6D539A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4" name="Text Box 119">
          <a:extLst>
            <a:ext uri="{FF2B5EF4-FFF2-40B4-BE49-F238E27FC236}">
              <a16:creationId xmlns:a16="http://schemas.microsoft.com/office/drawing/2014/main" id="{AAB339C6-EEE3-4144-86B5-5C1F6E419D5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05" name="Text Box 119">
          <a:extLst>
            <a:ext uri="{FF2B5EF4-FFF2-40B4-BE49-F238E27FC236}">
              <a16:creationId xmlns:a16="http://schemas.microsoft.com/office/drawing/2014/main" id="{EF7A537C-0F03-4422-A30E-5219B566D91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06" name="Text Box 119">
          <a:extLst>
            <a:ext uri="{FF2B5EF4-FFF2-40B4-BE49-F238E27FC236}">
              <a16:creationId xmlns:a16="http://schemas.microsoft.com/office/drawing/2014/main" id="{0E6B4C02-7006-4C16-8E0B-E0AE1307983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07" name="Text Box 119">
          <a:extLst>
            <a:ext uri="{FF2B5EF4-FFF2-40B4-BE49-F238E27FC236}">
              <a16:creationId xmlns:a16="http://schemas.microsoft.com/office/drawing/2014/main" id="{0137FBCE-4FC9-4BB9-82C0-792CEF425E5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08" name="Text Box 119">
          <a:extLst>
            <a:ext uri="{FF2B5EF4-FFF2-40B4-BE49-F238E27FC236}">
              <a16:creationId xmlns:a16="http://schemas.microsoft.com/office/drawing/2014/main" id="{07F8CE39-3C15-4180-8B0D-E03CF0D9492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09" name="Text Box 119">
          <a:extLst>
            <a:ext uri="{FF2B5EF4-FFF2-40B4-BE49-F238E27FC236}">
              <a16:creationId xmlns:a16="http://schemas.microsoft.com/office/drawing/2014/main" id="{AB54B0D2-3A19-4969-BA28-792E9C3CA88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10" name="Text Box 119">
          <a:extLst>
            <a:ext uri="{FF2B5EF4-FFF2-40B4-BE49-F238E27FC236}">
              <a16:creationId xmlns:a16="http://schemas.microsoft.com/office/drawing/2014/main" id="{FBAB9371-49BD-45B7-8EA0-292EB6D1705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11" name="Text Box 119">
          <a:extLst>
            <a:ext uri="{FF2B5EF4-FFF2-40B4-BE49-F238E27FC236}">
              <a16:creationId xmlns:a16="http://schemas.microsoft.com/office/drawing/2014/main" id="{D539F2F2-24DC-48AC-A7DC-8F3625D0209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5412412" name="Text Box 119">
          <a:extLst>
            <a:ext uri="{FF2B5EF4-FFF2-40B4-BE49-F238E27FC236}">
              <a16:creationId xmlns:a16="http://schemas.microsoft.com/office/drawing/2014/main" id="{2255DA02-A2ED-4310-A432-D2FB13F829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13" name="Text Box 119">
          <a:extLst>
            <a:ext uri="{FF2B5EF4-FFF2-40B4-BE49-F238E27FC236}">
              <a16:creationId xmlns:a16="http://schemas.microsoft.com/office/drawing/2014/main" id="{FEAAE6B8-1829-4AD8-AF4C-D4FB00E4CAE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14" name="Text Box 119">
          <a:extLst>
            <a:ext uri="{FF2B5EF4-FFF2-40B4-BE49-F238E27FC236}">
              <a16:creationId xmlns:a16="http://schemas.microsoft.com/office/drawing/2014/main" id="{79BC0E1A-A822-4C77-B6C7-68D84A4001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5412415" name="Text Box 119">
          <a:extLst>
            <a:ext uri="{FF2B5EF4-FFF2-40B4-BE49-F238E27FC236}">
              <a16:creationId xmlns:a16="http://schemas.microsoft.com/office/drawing/2014/main" id="{127A82B3-605B-4E26-8F20-A8189FF51F6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320" name="Text Box 119">
          <a:extLst>
            <a:ext uri="{FF2B5EF4-FFF2-40B4-BE49-F238E27FC236}">
              <a16:creationId xmlns:a16="http://schemas.microsoft.com/office/drawing/2014/main" id="{E05FF516-8963-4E6D-B928-AE2550DA252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321" name="Text Box 119">
          <a:extLst>
            <a:ext uri="{FF2B5EF4-FFF2-40B4-BE49-F238E27FC236}">
              <a16:creationId xmlns:a16="http://schemas.microsoft.com/office/drawing/2014/main" id="{6B52767D-75BF-4D3A-BF42-01EAD202453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322" name="Text Box 119">
          <a:extLst>
            <a:ext uri="{FF2B5EF4-FFF2-40B4-BE49-F238E27FC236}">
              <a16:creationId xmlns:a16="http://schemas.microsoft.com/office/drawing/2014/main" id="{9C1EDF4D-B450-4BC9-B3DE-C21CC02D14F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323" name="Text Box 119">
          <a:extLst>
            <a:ext uri="{FF2B5EF4-FFF2-40B4-BE49-F238E27FC236}">
              <a16:creationId xmlns:a16="http://schemas.microsoft.com/office/drawing/2014/main" id="{AAF04CF4-3FE6-4F3D-A9D9-AE3B0348445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145</xdr:row>
      <xdr:rowOff>0</xdr:rowOff>
    </xdr:from>
    <xdr:ext cx="75057" cy="327390"/>
    <xdr:sp macro="" textlink="">
      <xdr:nvSpPr>
        <xdr:cNvPr id="324" name="Text Box 119">
          <a:extLst>
            <a:ext uri="{FF2B5EF4-FFF2-40B4-BE49-F238E27FC236}">
              <a16:creationId xmlns:a16="http://schemas.microsoft.com/office/drawing/2014/main" id="{96842851-636A-4D76-88E7-C7F3A1ACCFA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0685357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25" name="Text Box 119">
          <a:extLst>
            <a:ext uri="{FF2B5EF4-FFF2-40B4-BE49-F238E27FC236}">
              <a16:creationId xmlns:a16="http://schemas.microsoft.com/office/drawing/2014/main" id="{21D12419-376A-4E3B-8C71-D6D765644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26" name="Text Box 119">
          <a:extLst>
            <a:ext uri="{FF2B5EF4-FFF2-40B4-BE49-F238E27FC236}">
              <a16:creationId xmlns:a16="http://schemas.microsoft.com/office/drawing/2014/main" id="{CA048F1A-F38A-4E71-A1E8-A9D835D108F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27" name="Text Box 119">
          <a:extLst>
            <a:ext uri="{FF2B5EF4-FFF2-40B4-BE49-F238E27FC236}">
              <a16:creationId xmlns:a16="http://schemas.microsoft.com/office/drawing/2014/main" id="{5C1EE76A-BEA7-4395-9F89-4DE2AF0DEAB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28" name="Text Box 119">
          <a:extLst>
            <a:ext uri="{FF2B5EF4-FFF2-40B4-BE49-F238E27FC236}">
              <a16:creationId xmlns:a16="http://schemas.microsoft.com/office/drawing/2014/main" id="{12651DA9-7B0A-4187-8030-CE46575B6E7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29" name="Text Box 119">
          <a:extLst>
            <a:ext uri="{FF2B5EF4-FFF2-40B4-BE49-F238E27FC236}">
              <a16:creationId xmlns:a16="http://schemas.microsoft.com/office/drawing/2014/main" id="{59904A8C-05CD-418A-9CE5-72825EE57B4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30" name="Text Box 119">
          <a:extLst>
            <a:ext uri="{FF2B5EF4-FFF2-40B4-BE49-F238E27FC236}">
              <a16:creationId xmlns:a16="http://schemas.microsoft.com/office/drawing/2014/main" id="{2930D841-722B-49E3-8A31-138317EB7C8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31" name="Text Box 119">
          <a:extLst>
            <a:ext uri="{FF2B5EF4-FFF2-40B4-BE49-F238E27FC236}">
              <a16:creationId xmlns:a16="http://schemas.microsoft.com/office/drawing/2014/main" id="{92B0F4B3-056D-4723-8F93-BFFC6569D0A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2" name="Text Box 119">
          <a:extLst>
            <a:ext uri="{FF2B5EF4-FFF2-40B4-BE49-F238E27FC236}">
              <a16:creationId xmlns:a16="http://schemas.microsoft.com/office/drawing/2014/main" id="{316B1E90-77C5-4219-9EEF-4A7B4299C8E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3" name="Text Box 119">
          <a:extLst>
            <a:ext uri="{FF2B5EF4-FFF2-40B4-BE49-F238E27FC236}">
              <a16:creationId xmlns:a16="http://schemas.microsoft.com/office/drawing/2014/main" id="{A847885D-8CA4-4D21-BD42-89120AD3370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4" name="Text Box 119">
          <a:extLst>
            <a:ext uri="{FF2B5EF4-FFF2-40B4-BE49-F238E27FC236}">
              <a16:creationId xmlns:a16="http://schemas.microsoft.com/office/drawing/2014/main" id="{2AC3B10B-C3B4-416E-88BF-8997F804C51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5" name="Text Box 119">
          <a:extLst>
            <a:ext uri="{FF2B5EF4-FFF2-40B4-BE49-F238E27FC236}">
              <a16:creationId xmlns:a16="http://schemas.microsoft.com/office/drawing/2014/main" id="{88EABB8E-1BAA-4962-BE7D-AAB50CD6590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6" name="Text Box 119">
          <a:extLst>
            <a:ext uri="{FF2B5EF4-FFF2-40B4-BE49-F238E27FC236}">
              <a16:creationId xmlns:a16="http://schemas.microsoft.com/office/drawing/2014/main" id="{5DBD21D2-4A19-4720-B86A-29A4F97B987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7" name="Text Box 119">
          <a:extLst>
            <a:ext uri="{FF2B5EF4-FFF2-40B4-BE49-F238E27FC236}">
              <a16:creationId xmlns:a16="http://schemas.microsoft.com/office/drawing/2014/main" id="{ABB5A8B0-6B54-456C-B9B3-739B5039E28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36276" cy="327390"/>
    <xdr:sp macro="" textlink="">
      <xdr:nvSpPr>
        <xdr:cNvPr id="338" name="Text Box 119">
          <a:extLst>
            <a:ext uri="{FF2B5EF4-FFF2-40B4-BE49-F238E27FC236}">
              <a16:creationId xmlns:a16="http://schemas.microsoft.com/office/drawing/2014/main" id="{6C8E094E-992B-4304-8042-CCFD07E1661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957500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39" name="Text Box 119">
          <a:extLst>
            <a:ext uri="{FF2B5EF4-FFF2-40B4-BE49-F238E27FC236}">
              <a16:creationId xmlns:a16="http://schemas.microsoft.com/office/drawing/2014/main" id="{5FE54FC3-22EB-4207-BD1E-AFEBA0CB0C8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0" name="Text Box 119">
          <a:extLst>
            <a:ext uri="{FF2B5EF4-FFF2-40B4-BE49-F238E27FC236}">
              <a16:creationId xmlns:a16="http://schemas.microsoft.com/office/drawing/2014/main" id="{05D1614B-CD68-4F7C-B1F6-CE34CBA2B71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1" name="Text Box 119">
          <a:extLst>
            <a:ext uri="{FF2B5EF4-FFF2-40B4-BE49-F238E27FC236}">
              <a16:creationId xmlns:a16="http://schemas.microsoft.com/office/drawing/2014/main" id="{28356D24-2913-46C6-8E97-0C6632993F2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2" name="Text Box 119">
          <a:extLst>
            <a:ext uri="{FF2B5EF4-FFF2-40B4-BE49-F238E27FC236}">
              <a16:creationId xmlns:a16="http://schemas.microsoft.com/office/drawing/2014/main" id="{C5ED3AAE-D534-483C-953E-57BF669FA95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3" name="Text Box 119">
          <a:extLst>
            <a:ext uri="{FF2B5EF4-FFF2-40B4-BE49-F238E27FC236}">
              <a16:creationId xmlns:a16="http://schemas.microsoft.com/office/drawing/2014/main" id="{B654D49D-F81F-4ABF-897E-5AC4E0D96B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4" name="Text Box 119">
          <a:extLst>
            <a:ext uri="{FF2B5EF4-FFF2-40B4-BE49-F238E27FC236}">
              <a16:creationId xmlns:a16="http://schemas.microsoft.com/office/drawing/2014/main" id="{DDB4C05F-FEA2-403B-B04D-441E66FE6A7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345" name="Text Box 119">
          <a:extLst>
            <a:ext uri="{FF2B5EF4-FFF2-40B4-BE49-F238E27FC236}">
              <a16:creationId xmlns:a16="http://schemas.microsoft.com/office/drawing/2014/main" id="{86079ABC-2F4E-4FEA-A2B4-3AC0F4E6330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346" name="Text Box 119">
          <a:extLst>
            <a:ext uri="{FF2B5EF4-FFF2-40B4-BE49-F238E27FC236}">
              <a16:creationId xmlns:a16="http://schemas.microsoft.com/office/drawing/2014/main" id="{01BB25D5-B7A4-44C8-ADC6-2C29B45EF75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0" name="Text Box 119">
          <a:extLst>
            <a:ext uri="{FF2B5EF4-FFF2-40B4-BE49-F238E27FC236}">
              <a16:creationId xmlns:a16="http://schemas.microsoft.com/office/drawing/2014/main" id="{9323D7EA-D094-4099-96F5-7571BB26B03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1" name="Text Box 119">
          <a:extLst>
            <a:ext uri="{FF2B5EF4-FFF2-40B4-BE49-F238E27FC236}">
              <a16:creationId xmlns:a16="http://schemas.microsoft.com/office/drawing/2014/main" id="{1BB9725B-AE1C-40DE-A168-B5E026CB3DE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2" name="Text Box 119">
          <a:extLst>
            <a:ext uri="{FF2B5EF4-FFF2-40B4-BE49-F238E27FC236}">
              <a16:creationId xmlns:a16="http://schemas.microsoft.com/office/drawing/2014/main" id="{B80A3CFB-14A4-46AA-B427-DC152259748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3" name="Text Box 119">
          <a:extLst>
            <a:ext uri="{FF2B5EF4-FFF2-40B4-BE49-F238E27FC236}">
              <a16:creationId xmlns:a16="http://schemas.microsoft.com/office/drawing/2014/main" id="{F06DF275-A33B-4A13-A8DB-074F23B060A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4" name="Text Box 119">
          <a:extLst>
            <a:ext uri="{FF2B5EF4-FFF2-40B4-BE49-F238E27FC236}">
              <a16:creationId xmlns:a16="http://schemas.microsoft.com/office/drawing/2014/main" id="{DD42A825-C813-47B8-8C7A-DBE58F86D6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5" name="Text Box 119">
          <a:extLst>
            <a:ext uri="{FF2B5EF4-FFF2-40B4-BE49-F238E27FC236}">
              <a16:creationId xmlns:a16="http://schemas.microsoft.com/office/drawing/2014/main" id="{54EBACAD-0583-4852-80B4-36273ABE3AE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6" name="Text Box 119">
          <a:extLst>
            <a:ext uri="{FF2B5EF4-FFF2-40B4-BE49-F238E27FC236}">
              <a16:creationId xmlns:a16="http://schemas.microsoft.com/office/drawing/2014/main" id="{921F81FB-E511-44AF-93D2-4B02F81DFD2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7" name="Text Box 119">
          <a:extLst>
            <a:ext uri="{FF2B5EF4-FFF2-40B4-BE49-F238E27FC236}">
              <a16:creationId xmlns:a16="http://schemas.microsoft.com/office/drawing/2014/main" id="{BAE31A73-DCB6-4023-AC40-FFD70C6CBBD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8" name="Text Box 119">
          <a:extLst>
            <a:ext uri="{FF2B5EF4-FFF2-40B4-BE49-F238E27FC236}">
              <a16:creationId xmlns:a16="http://schemas.microsoft.com/office/drawing/2014/main" id="{D59227E9-78B1-41C4-96F2-9B5F7AC5518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59" name="Text Box 119">
          <a:extLst>
            <a:ext uri="{FF2B5EF4-FFF2-40B4-BE49-F238E27FC236}">
              <a16:creationId xmlns:a16="http://schemas.microsoft.com/office/drawing/2014/main" id="{9967BE57-4FAC-4C95-8A7C-D5A429D5894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60" name="Text Box 119">
          <a:extLst>
            <a:ext uri="{FF2B5EF4-FFF2-40B4-BE49-F238E27FC236}">
              <a16:creationId xmlns:a16="http://schemas.microsoft.com/office/drawing/2014/main" id="{9B277A4F-647C-49C1-A514-01DEEE9EA72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61" name="Text Box 119">
          <a:extLst>
            <a:ext uri="{FF2B5EF4-FFF2-40B4-BE49-F238E27FC236}">
              <a16:creationId xmlns:a16="http://schemas.microsoft.com/office/drawing/2014/main" id="{028F6B02-468E-4C40-820E-57B910AFBE8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36276" cy="327390"/>
    <xdr:sp macro="" textlink="">
      <xdr:nvSpPr>
        <xdr:cNvPr id="462" name="Text Box 119">
          <a:extLst>
            <a:ext uri="{FF2B5EF4-FFF2-40B4-BE49-F238E27FC236}">
              <a16:creationId xmlns:a16="http://schemas.microsoft.com/office/drawing/2014/main" id="{C5C65C96-B0F0-4F26-B43A-B20478D28DC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0685357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63" name="Text Box 119">
          <a:extLst>
            <a:ext uri="{FF2B5EF4-FFF2-40B4-BE49-F238E27FC236}">
              <a16:creationId xmlns:a16="http://schemas.microsoft.com/office/drawing/2014/main" id="{79B4F1EA-25BC-4D51-9FC8-8F8AF8E36E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83" name="Text Box 119">
          <a:extLst>
            <a:ext uri="{FF2B5EF4-FFF2-40B4-BE49-F238E27FC236}">
              <a16:creationId xmlns:a16="http://schemas.microsoft.com/office/drawing/2014/main" id="{C88764B9-A78C-4432-82E4-24EB9722F6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84" name="Text Box 119">
          <a:extLst>
            <a:ext uri="{FF2B5EF4-FFF2-40B4-BE49-F238E27FC236}">
              <a16:creationId xmlns:a16="http://schemas.microsoft.com/office/drawing/2014/main" id="{E1FDB76F-E98B-4C87-8B5F-2688D8AF6F7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85" name="Text Box 119">
          <a:extLst>
            <a:ext uri="{FF2B5EF4-FFF2-40B4-BE49-F238E27FC236}">
              <a16:creationId xmlns:a16="http://schemas.microsoft.com/office/drawing/2014/main" id="{051AAC6C-61D5-41FF-8CD4-A33585D767E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93" name="Text Box 119">
          <a:extLst>
            <a:ext uri="{FF2B5EF4-FFF2-40B4-BE49-F238E27FC236}">
              <a16:creationId xmlns:a16="http://schemas.microsoft.com/office/drawing/2014/main" id="{2AE10641-7B33-411A-B844-8841B51A5E0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96" name="Text Box 119">
          <a:extLst>
            <a:ext uri="{FF2B5EF4-FFF2-40B4-BE49-F238E27FC236}">
              <a16:creationId xmlns:a16="http://schemas.microsoft.com/office/drawing/2014/main" id="{83C871FF-0661-46E1-8D51-ACB9430510C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97" name="Text Box 119">
          <a:extLst>
            <a:ext uri="{FF2B5EF4-FFF2-40B4-BE49-F238E27FC236}">
              <a16:creationId xmlns:a16="http://schemas.microsoft.com/office/drawing/2014/main" id="{2FA379D9-4CB9-4C26-BB71-90719D964B1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493394</xdr:colOff>
      <xdr:row>147</xdr:row>
      <xdr:rowOff>0</xdr:rowOff>
    </xdr:from>
    <xdr:ext cx="75057" cy="327390"/>
    <xdr:sp macro="" textlink="">
      <xdr:nvSpPr>
        <xdr:cNvPr id="498" name="Text Box 119">
          <a:extLst>
            <a:ext uri="{FF2B5EF4-FFF2-40B4-BE49-F238E27FC236}">
              <a16:creationId xmlns:a16="http://schemas.microsoft.com/office/drawing/2014/main" id="{000D3719-8D98-4A33-8C56-959BECB70DC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488215" y="41229643"/>
          <a:ext cx="75057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499" name="Text Box 119">
          <a:extLst>
            <a:ext uri="{FF2B5EF4-FFF2-40B4-BE49-F238E27FC236}">
              <a16:creationId xmlns:a16="http://schemas.microsoft.com/office/drawing/2014/main" id="{194C6683-F257-4968-83C5-188E8C8FA83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0" name="Text Box 119">
          <a:extLst>
            <a:ext uri="{FF2B5EF4-FFF2-40B4-BE49-F238E27FC236}">
              <a16:creationId xmlns:a16="http://schemas.microsoft.com/office/drawing/2014/main" id="{148A93C5-A56E-4120-ABE4-239EDC27703B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1" name="Text Box 119">
          <a:extLst>
            <a:ext uri="{FF2B5EF4-FFF2-40B4-BE49-F238E27FC236}">
              <a16:creationId xmlns:a16="http://schemas.microsoft.com/office/drawing/2014/main" id="{6F4B914B-A79F-4B8E-94E5-FFAFBD8C9C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2" name="Text Box 119">
          <a:extLst>
            <a:ext uri="{FF2B5EF4-FFF2-40B4-BE49-F238E27FC236}">
              <a16:creationId xmlns:a16="http://schemas.microsoft.com/office/drawing/2014/main" id="{B0FCA188-81DC-4BDD-A0C4-F8C859A6EEC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3" name="Text Box 119">
          <a:extLst>
            <a:ext uri="{FF2B5EF4-FFF2-40B4-BE49-F238E27FC236}">
              <a16:creationId xmlns:a16="http://schemas.microsoft.com/office/drawing/2014/main" id="{1A05CC98-82EC-47B1-9B73-8760A034D90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4" name="Text Box 119">
          <a:extLst>
            <a:ext uri="{FF2B5EF4-FFF2-40B4-BE49-F238E27FC236}">
              <a16:creationId xmlns:a16="http://schemas.microsoft.com/office/drawing/2014/main" id="{5D25F942-29F7-4158-B438-0F43BC095EC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36276" cy="327390"/>
    <xdr:sp macro="" textlink="">
      <xdr:nvSpPr>
        <xdr:cNvPr id="505" name="Text Box 119">
          <a:extLst>
            <a:ext uri="{FF2B5EF4-FFF2-40B4-BE49-F238E27FC236}">
              <a16:creationId xmlns:a16="http://schemas.microsoft.com/office/drawing/2014/main" id="{F3D824E7-7DD7-4BD1-A613-AAF491884F3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5250613" y="41229643"/>
          <a:ext cx="36276" cy="3273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22860" rIns="0" bIns="0" anchor="t" upright="1">
          <a:spAutoFit/>
        </a:bodyPr>
        <a:lstStyle/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autoPageBreaks="0"/>
  </sheetPr>
  <dimension ref="A2:J326"/>
  <sheetViews>
    <sheetView showGridLines="0" tabSelected="1" view="pageBreakPreview" topLeftCell="A213" zoomScale="80" zoomScaleNormal="80" zoomScaleSheetLayoutView="80" workbookViewId="0">
      <selection activeCell="C223" sqref="C223"/>
    </sheetView>
  </sheetViews>
  <sheetFormatPr defaultColWidth="9.140625" defaultRowHeight="14.25" x14ac:dyDescent="0.2"/>
  <cols>
    <col min="1" max="1" width="7" style="285" customWidth="1"/>
    <col min="2" max="2" width="10.42578125" style="25" customWidth="1"/>
    <col min="3" max="3" width="75.42578125" style="13" customWidth="1"/>
    <col min="4" max="4" width="44.5703125" style="136" bestFit="1" customWidth="1"/>
    <col min="5" max="5" width="31.7109375" style="285" customWidth="1"/>
    <col min="6" max="6" width="25.85546875" style="13" bestFit="1" customWidth="1"/>
    <col min="7" max="7" width="25.85546875" style="300" customWidth="1"/>
    <col min="8" max="8" width="18.7109375" style="262" customWidth="1"/>
    <col min="9" max="9" width="22.7109375" style="13" customWidth="1"/>
    <col min="10" max="10" width="14.85546875" style="13" bestFit="1" customWidth="1"/>
    <col min="11" max="16384" width="9.140625" style="13"/>
  </cols>
  <sheetData>
    <row r="2" spans="1:9" s="12" customFormat="1" x14ac:dyDescent="0.2">
      <c r="B2" s="225"/>
      <c r="D2" s="249"/>
      <c r="G2" s="289"/>
      <c r="H2" s="325"/>
    </row>
    <row r="3" spans="1:9" s="12" customFormat="1" x14ac:dyDescent="0.2">
      <c r="B3" s="225"/>
      <c r="D3" s="249"/>
      <c r="G3" s="289"/>
      <c r="H3" s="325"/>
    </row>
    <row r="4" spans="1:9" s="12" customFormat="1" ht="23.25" customHeight="1" x14ac:dyDescent="0.2">
      <c r="A4" s="357" t="s">
        <v>87</v>
      </c>
      <c r="B4" s="357"/>
      <c r="C4" s="357"/>
      <c r="D4" s="357"/>
      <c r="E4" s="357"/>
      <c r="F4" s="357"/>
      <c r="G4" s="357"/>
      <c r="H4" s="325"/>
    </row>
    <row r="5" spans="1:9" ht="22.5" customHeight="1" x14ac:dyDescent="0.2">
      <c r="A5" s="356" t="s">
        <v>558</v>
      </c>
      <c r="B5" s="356"/>
      <c r="C5" s="356"/>
      <c r="D5" s="356"/>
      <c r="E5" s="356"/>
      <c r="F5" s="356"/>
      <c r="G5" s="356"/>
    </row>
    <row r="6" spans="1:9" ht="50.1" customHeight="1" x14ac:dyDescent="0.2">
      <c r="A6" s="14" t="s">
        <v>14</v>
      </c>
      <c r="B6" s="226" t="s">
        <v>15</v>
      </c>
      <c r="C6" s="14" t="s">
        <v>16</v>
      </c>
      <c r="D6" s="14" t="s">
        <v>1</v>
      </c>
      <c r="E6" s="14" t="s">
        <v>18</v>
      </c>
      <c r="F6" s="14" t="s">
        <v>17</v>
      </c>
      <c r="G6" s="2" t="s">
        <v>3</v>
      </c>
    </row>
    <row r="7" spans="1:9" ht="21.75" customHeight="1" x14ac:dyDescent="0.2">
      <c r="A7" s="17">
        <v>1</v>
      </c>
      <c r="B7" s="138">
        <v>87434</v>
      </c>
      <c r="C7" s="220" t="s">
        <v>413</v>
      </c>
      <c r="D7" s="210" t="s">
        <v>33</v>
      </c>
      <c r="E7" s="121" t="s">
        <v>9</v>
      </c>
      <c r="F7" s="146" t="s">
        <v>414</v>
      </c>
      <c r="G7" s="84">
        <v>421649</v>
      </c>
      <c r="I7" s="326"/>
    </row>
    <row r="8" spans="1:9" ht="21.75" customHeight="1" x14ac:dyDescent="0.2">
      <c r="A8" s="17">
        <f t="shared" ref="A8:A13" si="0">A7+1</f>
        <v>2</v>
      </c>
      <c r="B8" s="32">
        <v>86720</v>
      </c>
      <c r="C8" s="295" t="s">
        <v>82</v>
      </c>
      <c r="D8" s="57" t="s">
        <v>83</v>
      </c>
      <c r="E8" s="22" t="s">
        <v>5</v>
      </c>
      <c r="F8" s="23" t="s">
        <v>584</v>
      </c>
      <c r="G8" s="52">
        <v>310781.03999999998</v>
      </c>
      <c r="I8" s="326"/>
    </row>
    <row r="9" spans="1:9" ht="21.75" customHeight="1" x14ac:dyDescent="0.2">
      <c r="A9" s="17">
        <f t="shared" si="0"/>
        <v>3</v>
      </c>
      <c r="B9" s="24">
        <v>87452</v>
      </c>
      <c r="C9" s="220" t="s">
        <v>481</v>
      </c>
      <c r="D9" s="102" t="s">
        <v>429</v>
      </c>
      <c r="E9" s="17" t="s">
        <v>9</v>
      </c>
      <c r="F9" s="145" t="s">
        <v>484</v>
      </c>
      <c r="G9" s="52">
        <v>249200</v>
      </c>
      <c r="I9" s="326"/>
    </row>
    <row r="10" spans="1:9" s="25" customFormat="1" ht="21.75" customHeight="1" x14ac:dyDescent="0.2">
      <c r="A10" s="17">
        <f t="shared" si="0"/>
        <v>4</v>
      </c>
      <c r="B10" s="24">
        <v>87464</v>
      </c>
      <c r="C10" s="220" t="s">
        <v>482</v>
      </c>
      <c r="D10" s="102" t="s">
        <v>429</v>
      </c>
      <c r="E10" s="17" t="s">
        <v>9</v>
      </c>
      <c r="F10" s="145" t="s">
        <v>485</v>
      </c>
      <c r="G10" s="52">
        <v>249200</v>
      </c>
      <c r="H10" s="262"/>
      <c r="I10" s="326"/>
    </row>
    <row r="11" spans="1:9" s="25" customFormat="1" ht="21.75" customHeight="1" x14ac:dyDescent="0.2">
      <c r="A11" s="17">
        <f t="shared" si="0"/>
        <v>5</v>
      </c>
      <c r="B11" s="24">
        <v>87465</v>
      </c>
      <c r="C11" s="220" t="s">
        <v>483</v>
      </c>
      <c r="D11" s="102" t="s">
        <v>429</v>
      </c>
      <c r="E11" s="17" t="s">
        <v>9</v>
      </c>
      <c r="F11" s="145" t="s">
        <v>486</v>
      </c>
      <c r="G11" s="52">
        <v>494700</v>
      </c>
      <c r="H11" s="262"/>
      <c r="I11" s="326"/>
    </row>
    <row r="12" spans="1:9" s="76" customFormat="1" ht="21.75" customHeight="1" x14ac:dyDescent="0.2">
      <c r="A12" s="17">
        <f t="shared" si="0"/>
        <v>6</v>
      </c>
      <c r="B12" s="24">
        <v>72115</v>
      </c>
      <c r="C12" s="220" t="s">
        <v>265</v>
      </c>
      <c r="D12" s="102" t="s">
        <v>88</v>
      </c>
      <c r="E12" s="17" t="s">
        <v>54</v>
      </c>
      <c r="F12" s="145" t="s">
        <v>491</v>
      </c>
      <c r="G12" s="52">
        <v>267900</v>
      </c>
      <c r="H12" s="262"/>
      <c r="I12" s="326"/>
    </row>
    <row r="13" spans="1:9" ht="21.75" customHeight="1" x14ac:dyDescent="0.2">
      <c r="A13" s="346">
        <f t="shared" si="0"/>
        <v>7</v>
      </c>
      <c r="B13" s="32">
        <v>85036</v>
      </c>
      <c r="C13" s="295" t="s">
        <v>98</v>
      </c>
      <c r="D13" s="57" t="s">
        <v>35</v>
      </c>
      <c r="E13" s="97" t="s">
        <v>0</v>
      </c>
      <c r="F13" s="202" t="s">
        <v>326</v>
      </c>
      <c r="G13" s="135">
        <v>4429763.24</v>
      </c>
      <c r="I13" s="326"/>
    </row>
    <row r="14" spans="1:9" ht="21" customHeight="1" x14ac:dyDescent="0.2">
      <c r="A14" s="347"/>
      <c r="B14" s="32">
        <v>85037</v>
      </c>
      <c r="C14" s="295" t="s">
        <v>360</v>
      </c>
      <c r="D14" s="57" t="s">
        <v>35</v>
      </c>
      <c r="E14" s="97" t="s">
        <v>361</v>
      </c>
      <c r="F14" s="202" t="s">
        <v>326</v>
      </c>
      <c r="G14" s="135">
        <v>88595.26</v>
      </c>
      <c r="I14" s="326"/>
    </row>
    <row r="15" spans="1:9" ht="21.75" customHeight="1" x14ac:dyDescent="0.2">
      <c r="A15" s="37">
        <f>A13+1</f>
        <v>8</v>
      </c>
      <c r="B15" s="32">
        <v>85039</v>
      </c>
      <c r="C15" s="296" t="s">
        <v>159</v>
      </c>
      <c r="D15" s="91" t="s">
        <v>35</v>
      </c>
      <c r="E15" s="22" t="s">
        <v>0</v>
      </c>
      <c r="F15" s="145" t="s">
        <v>549</v>
      </c>
      <c r="G15" s="52">
        <v>1971215.61</v>
      </c>
      <c r="I15" s="326"/>
    </row>
    <row r="16" spans="1:9" ht="21.75" customHeight="1" x14ac:dyDescent="0.2">
      <c r="A16" s="41">
        <f t="shared" ref="A16:A30" si="1">A15+1</f>
        <v>9</v>
      </c>
      <c r="B16" s="24">
        <v>86782</v>
      </c>
      <c r="C16" s="220" t="s">
        <v>130</v>
      </c>
      <c r="D16" s="91" t="s">
        <v>93</v>
      </c>
      <c r="E16" s="17" t="s">
        <v>126</v>
      </c>
      <c r="F16" s="143" t="s">
        <v>327</v>
      </c>
      <c r="G16" s="52">
        <v>2060000</v>
      </c>
      <c r="I16" s="326"/>
    </row>
    <row r="17" spans="1:10" s="25" customFormat="1" ht="21.75" customHeight="1" x14ac:dyDescent="0.2">
      <c r="A17" s="41">
        <f t="shared" si="1"/>
        <v>10</v>
      </c>
      <c r="B17" s="24">
        <v>86806</v>
      </c>
      <c r="C17" s="220" t="s">
        <v>127</v>
      </c>
      <c r="D17" s="91" t="s">
        <v>560</v>
      </c>
      <c r="E17" s="121" t="s">
        <v>54</v>
      </c>
      <c r="F17" s="143" t="s">
        <v>403</v>
      </c>
      <c r="G17" s="34">
        <v>777517.61</v>
      </c>
      <c r="H17" s="262"/>
      <c r="I17" s="326"/>
    </row>
    <row r="18" spans="1:10" s="25" customFormat="1" ht="21.75" customHeight="1" x14ac:dyDescent="0.2">
      <c r="A18" s="41">
        <f t="shared" si="1"/>
        <v>11</v>
      </c>
      <c r="B18" s="24">
        <v>87408</v>
      </c>
      <c r="C18" s="220" t="s">
        <v>475</v>
      </c>
      <c r="D18" s="91" t="s">
        <v>560</v>
      </c>
      <c r="E18" s="121" t="s">
        <v>54</v>
      </c>
      <c r="F18" s="152" t="s">
        <v>476</v>
      </c>
      <c r="G18" s="34">
        <v>186565</v>
      </c>
      <c r="H18" s="262"/>
      <c r="I18" s="326"/>
    </row>
    <row r="19" spans="1:10" s="25" customFormat="1" ht="21.75" customHeight="1" x14ac:dyDescent="0.2">
      <c r="A19" s="41">
        <f t="shared" si="1"/>
        <v>12</v>
      </c>
      <c r="B19" s="24">
        <v>87409</v>
      </c>
      <c r="C19" s="220" t="s">
        <v>474</v>
      </c>
      <c r="D19" s="91" t="s">
        <v>560</v>
      </c>
      <c r="E19" s="121" t="s">
        <v>54</v>
      </c>
      <c r="F19" s="152" t="s">
        <v>218</v>
      </c>
      <c r="G19" s="34">
        <v>425688</v>
      </c>
      <c r="H19" s="262"/>
      <c r="I19" s="326"/>
    </row>
    <row r="20" spans="1:10" ht="21.75" customHeight="1" x14ac:dyDescent="0.2">
      <c r="A20" s="41">
        <f t="shared" si="1"/>
        <v>13</v>
      </c>
      <c r="B20" s="24">
        <v>87432</v>
      </c>
      <c r="C20" s="220" t="s">
        <v>396</v>
      </c>
      <c r="D20" s="91" t="s">
        <v>397</v>
      </c>
      <c r="E20" s="17" t="s">
        <v>9</v>
      </c>
      <c r="F20" s="143" t="s">
        <v>398</v>
      </c>
      <c r="G20" s="141">
        <v>536000</v>
      </c>
      <c r="I20" s="326"/>
    </row>
    <row r="21" spans="1:10" s="81" customFormat="1" ht="21.75" customHeight="1" x14ac:dyDescent="0.2">
      <c r="A21" s="41">
        <f t="shared" si="1"/>
        <v>14</v>
      </c>
      <c r="B21" s="79">
        <v>87336</v>
      </c>
      <c r="C21" s="219" t="s">
        <v>267</v>
      </c>
      <c r="D21" s="68" t="s">
        <v>266</v>
      </c>
      <c r="E21" s="121" t="s">
        <v>54</v>
      </c>
      <c r="F21" s="152" t="s">
        <v>365</v>
      </c>
      <c r="G21" s="128">
        <v>2356910.73</v>
      </c>
      <c r="H21" s="262"/>
      <c r="I21" s="326"/>
    </row>
    <row r="22" spans="1:10" s="81" customFormat="1" ht="21.75" customHeight="1" x14ac:dyDescent="0.2">
      <c r="A22" s="17">
        <f t="shared" si="1"/>
        <v>15</v>
      </c>
      <c r="B22" s="294">
        <v>85035</v>
      </c>
      <c r="C22" s="219" t="s">
        <v>229</v>
      </c>
      <c r="D22" s="68" t="s">
        <v>94</v>
      </c>
      <c r="E22" s="49" t="s">
        <v>0</v>
      </c>
      <c r="F22" s="80" t="s">
        <v>428</v>
      </c>
      <c r="G22" s="126">
        <v>5724045</v>
      </c>
      <c r="H22" s="262"/>
      <c r="I22" s="326"/>
    </row>
    <row r="23" spans="1:10" ht="21.75" customHeight="1" x14ac:dyDescent="0.2">
      <c r="A23" s="17">
        <f t="shared" si="1"/>
        <v>16</v>
      </c>
      <c r="B23" s="159">
        <v>85038</v>
      </c>
      <c r="C23" s="219" t="s">
        <v>160</v>
      </c>
      <c r="D23" s="68" t="s">
        <v>94</v>
      </c>
      <c r="E23" s="49" t="s">
        <v>0</v>
      </c>
      <c r="F23" s="80" t="s">
        <v>488</v>
      </c>
      <c r="G23" s="126">
        <v>1312008.18</v>
      </c>
      <c r="I23" s="326"/>
      <c r="J23" s="81"/>
    </row>
    <row r="24" spans="1:10" ht="21.75" customHeight="1" x14ac:dyDescent="0.2">
      <c r="A24" s="17">
        <f t="shared" si="1"/>
        <v>17</v>
      </c>
      <c r="B24" s="159">
        <v>83558</v>
      </c>
      <c r="C24" s="219" t="s">
        <v>310</v>
      </c>
      <c r="D24" s="68" t="s">
        <v>307</v>
      </c>
      <c r="E24" s="49" t="s">
        <v>308</v>
      </c>
      <c r="F24" s="145" t="s">
        <v>309</v>
      </c>
      <c r="G24" s="126">
        <v>251300</v>
      </c>
      <c r="I24" s="326"/>
      <c r="J24" s="81"/>
    </row>
    <row r="25" spans="1:10" ht="21.75" customHeight="1" x14ac:dyDescent="0.2">
      <c r="A25" s="17">
        <f t="shared" si="1"/>
        <v>18</v>
      </c>
      <c r="B25" s="159">
        <v>83665</v>
      </c>
      <c r="C25" s="219" t="s">
        <v>577</v>
      </c>
      <c r="D25" s="68" t="s">
        <v>307</v>
      </c>
      <c r="E25" s="21" t="s">
        <v>578</v>
      </c>
      <c r="F25" s="145" t="s">
        <v>579</v>
      </c>
      <c r="G25" s="126">
        <v>748588</v>
      </c>
      <c r="I25" s="326"/>
      <c r="J25" s="81"/>
    </row>
    <row r="26" spans="1:10" s="25" customFormat="1" ht="21.75" customHeight="1" x14ac:dyDescent="0.2">
      <c r="A26" s="17">
        <f t="shared" si="1"/>
        <v>19</v>
      </c>
      <c r="B26" s="159">
        <v>86348</v>
      </c>
      <c r="C26" s="220" t="s">
        <v>75</v>
      </c>
      <c r="D26" s="91" t="s">
        <v>31</v>
      </c>
      <c r="E26" s="17" t="s">
        <v>5</v>
      </c>
      <c r="F26" s="19" t="s">
        <v>584</v>
      </c>
      <c r="G26" s="52">
        <v>166666.67000000001</v>
      </c>
      <c r="H26" s="262"/>
      <c r="I26" s="326"/>
      <c r="J26" s="81"/>
    </row>
    <row r="27" spans="1:10" s="25" customFormat="1" ht="21.75" customHeight="1" x14ac:dyDescent="0.2">
      <c r="A27" s="17">
        <f t="shared" si="1"/>
        <v>20</v>
      </c>
      <c r="B27" s="24">
        <v>83596</v>
      </c>
      <c r="C27" s="317" t="s">
        <v>236</v>
      </c>
      <c r="D27" s="251" t="s">
        <v>237</v>
      </c>
      <c r="E27" s="17" t="s">
        <v>238</v>
      </c>
      <c r="F27" s="143" t="s">
        <v>555</v>
      </c>
      <c r="G27" s="52">
        <v>237204.86</v>
      </c>
      <c r="H27" s="262"/>
      <c r="I27" s="326"/>
      <c r="J27" s="81"/>
    </row>
    <row r="28" spans="1:10" ht="21.75" customHeight="1" x14ac:dyDescent="0.2">
      <c r="A28" s="17">
        <f t="shared" si="1"/>
        <v>21</v>
      </c>
      <c r="B28" s="49">
        <v>85043</v>
      </c>
      <c r="C28" s="327" t="s">
        <v>534</v>
      </c>
      <c r="D28" s="105" t="s">
        <v>535</v>
      </c>
      <c r="E28" s="121" t="s">
        <v>0</v>
      </c>
      <c r="F28" s="322" t="s">
        <v>536</v>
      </c>
      <c r="G28" s="85">
        <v>4386144.12</v>
      </c>
      <c r="I28" s="326"/>
      <c r="J28" s="81"/>
    </row>
    <row r="29" spans="1:10" ht="21.75" customHeight="1" x14ac:dyDescent="0.2">
      <c r="A29" s="17">
        <f t="shared" si="1"/>
        <v>22</v>
      </c>
      <c r="B29" s="49">
        <v>87401</v>
      </c>
      <c r="C29" s="327" t="s">
        <v>561</v>
      </c>
      <c r="D29" s="105" t="s">
        <v>69</v>
      </c>
      <c r="E29" s="121" t="s">
        <v>84</v>
      </c>
      <c r="F29" s="322" t="s">
        <v>562</v>
      </c>
      <c r="G29" s="85">
        <v>1603399.96</v>
      </c>
      <c r="I29" s="326"/>
      <c r="J29" s="81"/>
    </row>
    <row r="30" spans="1:10" ht="21.75" customHeight="1" x14ac:dyDescent="0.2">
      <c r="A30" s="28">
        <f t="shared" si="1"/>
        <v>23</v>
      </c>
      <c r="B30" s="118">
        <v>87471</v>
      </c>
      <c r="C30" s="330" t="s">
        <v>572</v>
      </c>
      <c r="D30" s="258" t="s">
        <v>69</v>
      </c>
      <c r="E30" s="331" t="s">
        <v>5</v>
      </c>
      <c r="F30" s="319" t="s">
        <v>502</v>
      </c>
      <c r="G30" s="173">
        <v>268147.83</v>
      </c>
      <c r="I30" s="326"/>
      <c r="J30" s="81"/>
    </row>
    <row r="31" spans="1:10" ht="32.25" customHeight="1" x14ac:dyDescent="0.2">
      <c r="A31" s="106">
        <f>COUNT(A7:A30)</f>
        <v>23</v>
      </c>
      <c r="B31" s="227"/>
      <c r="C31" s="183" t="s">
        <v>22</v>
      </c>
      <c r="D31" s="298"/>
      <c r="E31" s="298"/>
      <c r="F31" s="298"/>
      <c r="G31" s="185">
        <f>SUM(G7:G30)</f>
        <v>29523190.110000003</v>
      </c>
      <c r="I31" s="326"/>
    </row>
    <row r="32" spans="1:10" s="54" customFormat="1" ht="33" customHeight="1" x14ac:dyDescent="0.2">
      <c r="A32" s="286"/>
      <c r="B32" s="228"/>
      <c r="C32" s="55"/>
      <c r="D32" s="55"/>
      <c r="E32" s="205"/>
      <c r="F32" s="55"/>
      <c r="G32" s="283"/>
      <c r="H32" s="262"/>
      <c r="I32" s="326"/>
    </row>
    <row r="33" spans="1:9" s="25" customFormat="1" ht="50.1" customHeight="1" x14ac:dyDescent="0.2">
      <c r="A33" s="31" t="s">
        <v>14</v>
      </c>
      <c r="B33" s="229" t="s">
        <v>15</v>
      </c>
      <c r="C33" s="14" t="s">
        <v>585</v>
      </c>
      <c r="D33" s="31" t="s">
        <v>1</v>
      </c>
      <c r="E33" s="31" t="s">
        <v>18</v>
      </c>
      <c r="F33" s="31" t="s">
        <v>17</v>
      </c>
      <c r="G33" s="1" t="s">
        <v>3</v>
      </c>
      <c r="H33" s="262"/>
      <c r="I33" s="326"/>
    </row>
    <row r="34" spans="1:9" ht="21.75" customHeight="1" x14ac:dyDescent="0.2">
      <c r="A34" s="15">
        <v>1</v>
      </c>
      <c r="B34" s="314">
        <v>85195</v>
      </c>
      <c r="C34" s="16" t="s">
        <v>341</v>
      </c>
      <c r="D34" s="210" t="s">
        <v>340</v>
      </c>
      <c r="E34" s="192" t="s">
        <v>19</v>
      </c>
      <c r="F34" s="321" t="s">
        <v>342</v>
      </c>
      <c r="G34" s="301">
        <v>549140</v>
      </c>
      <c r="I34" s="326"/>
    </row>
    <row r="35" spans="1:9" ht="21.75" customHeight="1" x14ac:dyDescent="0.2">
      <c r="A35" s="32">
        <f t="shared" ref="A35" si="2">A34+1</f>
        <v>2</v>
      </c>
      <c r="B35" s="267">
        <v>85169</v>
      </c>
      <c r="C35" s="78" t="s">
        <v>179</v>
      </c>
      <c r="D35" s="250" t="s">
        <v>61</v>
      </c>
      <c r="E35" s="17" t="s">
        <v>180</v>
      </c>
      <c r="F35" s="143" t="s">
        <v>404</v>
      </c>
      <c r="G35" s="52">
        <v>3599575</v>
      </c>
      <c r="I35" s="326"/>
    </row>
    <row r="36" spans="1:9" ht="21.75" customHeight="1" x14ac:dyDescent="0.2">
      <c r="A36" s="32">
        <f t="shared" ref="A36:A41" si="3">A35+1</f>
        <v>3</v>
      </c>
      <c r="B36" s="267">
        <v>85200</v>
      </c>
      <c r="C36" s="78" t="s">
        <v>349</v>
      </c>
      <c r="D36" s="250" t="s">
        <v>104</v>
      </c>
      <c r="E36" s="17" t="s">
        <v>19</v>
      </c>
      <c r="F36" s="143" t="s">
        <v>496</v>
      </c>
      <c r="G36" s="52">
        <v>10340000</v>
      </c>
      <c r="I36" s="326"/>
    </row>
    <row r="37" spans="1:9" ht="21.75" customHeight="1" x14ac:dyDescent="0.2">
      <c r="A37" s="32">
        <f t="shared" si="3"/>
        <v>4</v>
      </c>
      <c r="B37" s="267">
        <v>85201</v>
      </c>
      <c r="C37" s="78" t="s">
        <v>350</v>
      </c>
      <c r="D37" s="250" t="s">
        <v>104</v>
      </c>
      <c r="E37" s="17" t="s">
        <v>19</v>
      </c>
      <c r="F37" s="143" t="s">
        <v>496</v>
      </c>
      <c r="G37" s="52">
        <v>5170000</v>
      </c>
      <c r="I37" s="326"/>
    </row>
    <row r="38" spans="1:9" ht="21.75" customHeight="1" x14ac:dyDescent="0.2">
      <c r="A38" s="32">
        <f t="shared" si="3"/>
        <v>5</v>
      </c>
      <c r="B38" s="267">
        <v>85184</v>
      </c>
      <c r="C38" s="78" t="s">
        <v>208</v>
      </c>
      <c r="D38" s="251" t="s">
        <v>43</v>
      </c>
      <c r="E38" s="17" t="s">
        <v>19</v>
      </c>
      <c r="F38" s="143" t="s">
        <v>497</v>
      </c>
      <c r="G38" s="52">
        <v>349997</v>
      </c>
      <c r="I38" s="326"/>
    </row>
    <row r="39" spans="1:9" ht="21.75" customHeight="1" x14ac:dyDescent="0.2">
      <c r="A39" s="32">
        <f t="shared" si="3"/>
        <v>6</v>
      </c>
      <c r="B39" s="315">
        <v>85167</v>
      </c>
      <c r="C39" s="50" t="s">
        <v>147</v>
      </c>
      <c r="D39" s="252" t="s">
        <v>146</v>
      </c>
      <c r="E39" s="49" t="s">
        <v>19</v>
      </c>
      <c r="F39" s="144" t="s">
        <v>368</v>
      </c>
      <c r="G39" s="51">
        <v>7977453</v>
      </c>
      <c r="I39" s="326"/>
    </row>
    <row r="40" spans="1:9" ht="21.75" customHeight="1" x14ac:dyDescent="0.2">
      <c r="A40" s="32">
        <f t="shared" si="3"/>
        <v>7</v>
      </c>
      <c r="B40" s="267">
        <v>85170</v>
      </c>
      <c r="C40" s="33" t="s">
        <v>148</v>
      </c>
      <c r="D40" s="251" t="s">
        <v>47</v>
      </c>
      <c r="E40" s="17" t="s">
        <v>19</v>
      </c>
      <c r="F40" s="145" t="s">
        <v>498</v>
      </c>
      <c r="G40" s="52">
        <v>5561000</v>
      </c>
      <c r="I40" s="326"/>
    </row>
    <row r="41" spans="1:9" ht="21.75" customHeight="1" x14ac:dyDescent="0.2">
      <c r="A41" s="100">
        <f t="shared" si="3"/>
        <v>8</v>
      </c>
      <c r="B41" s="316">
        <v>85185</v>
      </c>
      <c r="C41" s="117" t="s">
        <v>209</v>
      </c>
      <c r="D41" s="253" t="s">
        <v>70</v>
      </c>
      <c r="E41" s="118" t="s">
        <v>19</v>
      </c>
      <c r="F41" s="323" t="s">
        <v>497</v>
      </c>
      <c r="G41" s="120">
        <v>170000</v>
      </c>
      <c r="I41" s="326"/>
    </row>
    <row r="42" spans="1:9" ht="32.25" customHeight="1" x14ac:dyDescent="0.2">
      <c r="A42" s="106">
        <f>COUNT(A34:A41)</f>
        <v>8</v>
      </c>
      <c r="B42" s="227"/>
      <c r="C42" s="107" t="s">
        <v>586</v>
      </c>
      <c r="D42" s="108"/>
      <c r="E42" s="108"/>
      <c r="F42" s="108"/>
      <c r="G42" s="109">
        <f>SUM(G34:G41)</f>
        <v>33717165</v>
      </c>
      <c r="I42" s="326"/>
    </row>
    <row r="43" spans="1:9" ht="21" customHeight="1" x14ac:dyDescent="0.2">
      <c r="A43" s="286"/>
      <c r="B43" s="230"/>
      <c r="C43" s="55"/>
      <c r="D43" s="188"/>
      <c r="E43" s="188"/>
      <c r="F43" s="188"/>
      <c r="G43" s="189"/>
      <c r="I43" s="326"/>
    </row>
    <row r="44" spans="1:9" ht="21" customHeight="1" x14ac:dyDescent="0.2">
      <c r="B44" s="132"/>
      <c r="C44" s="30"/>
      <c r="D44" s="26"/>
      <c r="E44" s="7"/>
      <c r="F44" s="27"/>
      <c r="G44" s="64"/>
      <c r="I44" s="326"/>
    </row>
    <row r="45" spans="1:9" ht="21" customHeight="1" x14ac:dyDescent="0.2">
      <c r="B45" s="132"/>
      <c r="C45" s="30"/>
      <c r="D45" s="26"/>
      <c r="E45" s="7"/>
      <c r="F45" s="27"/>
      <c r="G45" s="64"/>
      <c r="I45" s="326"/>
    </row>
    <row r="46" spans="1:9" ht="21" customHeight="1" x14ac:dyDescent="0.2">
      <c r="D46" s="13"/>
      <c r="G46" s="284"/>
      <c r="I46" s="326"/>
    </row>
    <row r="47" spans="1:9" ht="21.75" customHeight="1" x14ac:dyDescent="0.2">
      <c r="A47" s="357" t="s">
        <v>87</v>
      </c>
      <c r="B47" s="357"/>
      <c r="C47" s="357"/>
      <c r="D47" s="357"/>
      <c r="E47" s="357"/>
      <c r="F47" s="357"/>
      <c r="G47" s="357"/>
      <c r="I47" s="326"/>
    </row>
    <row r="48" spans="1:9" ht="21.75" customHeight="1" x14ac:dyDescent="0.2">
      <c r="A48" s="356" t="s">
        <v>558</v>
      </c>
      <c r="B48" s="356"/>
      <c r="C48" s="356"/>
      <c r="D48" s="356"/>
      <c r="E48" s="356"/>
      <c r="F48" s="356"/>
      <c r="G48" s="356"/>
      <c r="I48" s="326"/>
    </row>
    <row r="49" spans="1:9" ht="50.1" customHeight="1" x14ac:dyDescent="0.2">
      <c r="A49" s="31" t="s">
        <v>14</v>
      </c>
      <c r="B49" s="229" t="s">
        <v>15</v>
      </c>
      <c r="C49" s="14" t="s">
        <v>587</v>
      </c>
      <c r="D49" s="31" t="s">
        <v>1</v>
      </c>
      <c r="E49" s="31" t="s">
        <v>18</v>
      </c>
      <c r="F49" s="31" t="s">
        <v>17</v>
      </c>
      <c r="G49" s="1" t="s">
        <v>3</v>
      </c>
      <c r="I49" s="326"/>
    </row>
    <row r="50" spans="1:9" ht="21.75" customHeight="1" x14ac:dyDescent="0.2">
      <c r="A50" s="15">
        <v>1</v>
      </c>
      <c r="B50" s="138">
        <v>85187</v>
      </c>
      <c r="C50" s="16" t="s">
        <v>459</v>
      </c>
      <c r="D50" s="210" t="s">
        <v>206</v>
      </c>
      <c r="E50" s="192" t="s">
        <v>90</v>
      </c>
      <c r="F50" s="321" t="s">
        <v>207</v>
      </c>
      <c r="G50" s="191">
        <v>499840</v>
      </c>
      <c r="I50" s="326"/>
    </row>
    <row r="51" spans="1:9" ht="21.75" customHeight="1" x14ac:dyDescent="0.2">
      <c r="A51" s="24">
        <f t="shared" ref="A51:A62" si="4">A50+1</f>
        <v>2</v>
      </c>
      <c r="B51" s="24">
        <v>85205</v>
      </c>
      <c r="C51" s="58" t="s">
        <v>460</v>
      </c>
      <c r="D51" s="91" t="s">
        <v>380</v>
      </c>
      <c r="E51" s="21" t="s">
        <v>330</v>
      </c>
      <c r="F51" s="145" t="s">
        <v>455</v>
      </c>
      <c r="G51" s="302">
        <v>187500</v>
      </c>
      <c r="I51" s="326"/>
    </row>
    <row r="52" spans="1:9" ht="21.75" customHeight="1" x14ac:dyDescent="0.2">
      <c r="A52" s="24">
        <f t="shared" si="4"/>
        <v>3</v>
      </c>
      <c r="B52" s="24">
        <v>85181</v>
      </c>
      <c r="C52" s="58" t="s">
        <v>458</v>
      </c>
      <c r="D52" s="91" t="s">
        <v>187</v>
      </c>
      <c r="E52" s="21" t="s">
        <v>283</v>
      </c>
      <c r="F52" s="145" t="s">
        <v>411</v>
      </c>
      <c r="G52" s="302">
        <v>499092</v>
      </c>
      <c r="I52" s="326"/>
    </row>
    <row r="53" spans="1:9" ht="21.75" customHeight="1" x14ac:dyDescent="0.2">
      <c r="A53" s="24">
        <f t="shared" si="4"/>
        <v>4</v>
      </c>
      <c r="B53" s="24">
        <v>85208</v>
      </c>
      <c r="C53" s="58" t="s">
        <v>569</v>
      </c>
      <c r="D53" s="91" t="s">
        <v>4</v>
      </c>
      <c r="E53" s="21" t="s">
        <v>570</v>
      </c>
      <c r="F53" s="145" t="s">
        <v>571</v>
      </c>
      <c r="G53" s="302">
        <v>215205</v>
      </c>
      <c r="I53" s="326"/>
    </row>
    <row r="54" spans="1:9" ht="21.75" customHeight="1" x14ac:dyDescent="0.2">
      <c r="A54" s="24">
        <f t="shared" si="4"/>
        <v>5</v>
      </c>
      <c r="B54" s="24">
        <v>85175</v>
      </c>
      <c r="C54" s="78" t="s">
        <v>185</v>
      </c>
      <c r="D54" s="251" t="s">
        <v>48</v>
      </c>
      <c r="E54" s="21" t="s">
        <v>317</v>
      </c>
      <c r="F54" s="143" t="s">
        <v>184</v>
      </c>
      <c r="G54" s="52">
        <v>499844</v>
      </c>
      <c r="I54" s="326"/>
    </row>
    <row r="55" spans="1:9" ht="21.75" customHeight="1" x14ac:dyDescent="0.2">
      <c r="A55" s="24">
        <f t="shared" si="4"/>
        <v>6</v>
      </c>
      <c r="B55" s="24">
        <v>85196</v>
      </c>
      <c r="C55" s="78" t="s">
        <v>343</v>
      </c>
      <c r="D55" s="251" t="s">
        <v>48</v>
      </c>
      <c r="E55" s="21" t="s">
        <v>317</v>
      </c>
      <c r="F55" s="143" t="s">
        <v>344</v>
      </c>
      <c r="G55" s="52">
        <v>918000</v>
      </c>
      <c r="I55" s="326"/>
    </row>
    <row r="56" spans="1:9" ht="21.75" customHeight="1" x14ac:dyDescent="0.2">
      <c r="A56" s="24">
        <f t="shared" si="4"/>
        <v>7</v>
      </c>
      <c r="B56" s="24">
        <v>85202</v>
      </c>
      <c r="C56" s="78" t="s">
        <v>552</v>
      </c>
      <c r="D56" s="251" t="s">
        <v>48</v>
      </c>
      <c r="E56" s="21" t="s">
        <v>156</v>
      </c>
      <c r="F56" s="143" t="s">
        <v>485</v>
      </c>
      <c r="G56" s="303">
        <v>750000</v>
      </c>
      <c r="I56" s="326"/>
    </row>
    <row r="57" spans="1:9" ht="21.75" customHeight="1" x14ac:dyDescent="0.2">
      <c r="A57" s="24">
        <f t="shared" si="4"/>
        <v>8</v>
      </c>
      <c r="B57" s="24">
        <v>85203</v>
      </c>
      <c r="C57" s="78" t="s">
        <v>456</v>
      </c>
      <c r="D57" s="251" t="s">
        <v>542</v>
      </c>
      <c r="E57" s="21" t="s">
        <v>453</v>
      </c>
      <c r="F57" s="143" t="s">
        <v>485</v>
      </c>
      <c r="G57" s="303">
        <v>500000</v>
      </c>
      <c r="I57" s="326"/>
    </row>
    <row r="58" spans="1:9" ht="21.75" customHeight="1" x14ac:dyDescent="0.2">
      <c r="A58" s="24">
        <f t="shared" si="4"/>
        <v>9</v>
      </c>
      <c r="B58" s="24">
        <v>85193</v>
      </c>
      <c r="C58" s="78" t="s">
        <v>338</v>
      </c>
      <c r="D58" s="251" t="s">
        <v>8</v>
      </c>
      <c r="E58" s="21" t="s">
        <v>337</v>
      </c>
      <c r="F58" s="143" t="s">
        <v>496</v>
      </c>
      <c r="G58" s="303">
        <v>452070</v>
      </c>
      <c r="I58" s="326"/>
    </row>
    <row r="59" spans="1:9" s="25" customFormat="1" ht="21.75" customHeight="1" x14ac:dyDescent="0.2">
      <c r="A59" s="24">
        <f t="shared" si="4"/>
        <v>10</v>
      </c>
      <c r="B59" s="24">
        <v>85168</v>
      </c>
      <c r="C59" s="33" t="s">
        <v>151</v>
      </c>
      <c r="D59" s="251" t="s">
        <v>560</v>
      </c>
      <c r="E59" s="193" t="s">
        <v>155</v>
      </c>
      <c r="F59" s="104" t="s">
        <v>556</v>
      </c>
      <c r="G59" s="139">
        <v>399850</v>
      </c>
      <c r="H59" s="262"/>
      <c r="I59" s="326"/>
    </row>
    <row r="60" spans="1:9" ht="21.75" customHeight="1" x14ac:dyDescent="0.2">
      <c r="A60" s="24">
        <f t="shared" si="4"/>
        <v>11</v>
      </c>
      <c r="B60" s="24">
        <v>85183</v>
      </c>
      <c r="C60" s="33" t="s">
        <v>199</v>
      </c>
      <c r="D60" s="251" t="s">
        <v>200</v>
      </c>
      <c r="E60" s="193" t="s">
        <v>284</v>
      </c>
      <c r="F60" s="104" t="s">
        <v>405</v>
      </c>
      <c r="G60" s="34">
        <v>300000</v>
      </c>
      <c r="I60" s="326"/>
    </row>
    <row r="61" spans="1:9" ht="21.75" customHeight="1" x14ac:dyDescent="0.2">
      <c r="A61" s="24">
        <f t="shared" si="4"/>
        <v>12</v>
      </c>
      <c r="B61" s="24">
        <v>85182</v>
      </c>
      <c r="C61" s="33" t="s">
        <v>197</v>
      </c>
      <c r="D61" s="251" t="s">
        <v>198</v>
      </c>
      <c r="E61" s="193" t="s">
        <v>284</v>
      </c>
      <c r="F61" s="104" t="s">
        <v>405</v>
      </c>
      <c r="G61" s="34">
        <v>152684</v>
      </c>
      <c r="I61" s="326"/>
    </row>
    <row r="62" spans="1:9" ht="21.75" customHeight="1" x14ac:dyDescent="0.2">
      <c r="A62" s="385">
        <f t="shared" si="4"/>
        <v>13</v>
      </c>
      <c r="B62" s="24">
        <v>85110</v>
      </c>
      <c r="C62" s="33" t="s">
        <v>91</v>
      </c>
      <c r="D62" s="251" t="s">
        <v>49</v>
      </c>
      <c r="E62" s="193" t="s">
        <v>89</v>
      </c>
      <c r="F62" s="143" t="s">
        <v>201</v>
      </c>
      <c r="G62" s="139">
        <v>319500</v>
      </c>
      <c r="I62" s="326"/>
    </row>
    <row r="63" spans="1:9" ht="21" customHeight="1" x14ac:dyDescent="0.2">
      <c r="A63" s="386"/>
      <c r="B63" s="24">
        <v>85112</v>
      </c>
      <c r="C63" s="33" t="s">
        <v>92</v>
      </c>
      <c r="D63" s="251" t="s">
        <v>47</v>
      </c>
      <c r="E63" s="193" t="s">
        <v>89</v>
      </c>
      <c r="F63" s="143" t="s">
        <v>201</v>
      </c>
      <c r="G63" s="139">
        <v>114500</v>
      </c>
      <c r="I63" s="326"/>
    </row>
    <row r="64" spans="1:9" ht="21.75" customHeight="1" x14ac:dyDescent="0.2">
      <c r="A64" s="24">
        <f>A62+1</f>
        <v>14</v>
      </c>
      <c r="B64" s="24">
        <v>85166</v>
      </c>
      <c r="C64" s="33" t="s">
        <v>149</v>
      </c>
      <c r="D64" s="251" t="s">
        <v>49</v>
      </c>
      <c r="E64" s="193" t="s">
        <v>284</v>
      </c>
      <c r="F64" s="145" t="s">
        <v>464</v>
      </c>
      <c r="G64" s="52">
        <v>499600</v>
      </c>
      <c r="I64" s="326"/>
    </row>
    <row r="65" spans="1:9" ht="21.75" customHeight="1" x14ac:dyDescent="0.2">
      <c r="A65" s="24">
        <f t="shared" ref="A65:A77" si="5">A64+1</f>
        <v>15</v>
      </c>
      <c r="B65" s="24">
        <v>85194</v>
      </c>
      <c r="C65" s="33" t="s">
        <v>339</v>
      </c>
      <c r="D65" s="251" t="s">
        <v>44</v>
      </c>
      <c r="E65" s="193" t="s">
        <v>90</v>
      </c>
      <c r="F65" s="145" t="s">
        <v>533</v>
      </c>
      <c r="G65" s="303">
        <v>300000</v>
      </c>
      <c r="I65" s="326"/>
    </row>
    <row r="66" spans="1:9" s="25" customFormat="1" ht="21.75" customHeight="1" x14ac:dyDescent="0.2">
      <c r="A66" s="24">
        <f t="shared" si="5"/>
        <v>16</v>
      </c>
      <c r="B66" s="24">
        <v>85192</v>
      </c>
      <c r="C66" s="33" t="s">
        <v>336</v>
      </c>
      <c r="D66" s="251" t="s">
        <v>70</v>
      </c>
      <c r="E66" s="193" t="s">
        <v>335</v>
      </c>
      <c r="F66" s="145" t="s">
        <v>496</v>
      </c>
      <c r="G66" s="303">
        <v>164000</v>
      </c>
      <c r="H66" s="262"/>
      <c r="I66" s="326"/>
    </row>
    <row r="67" spans="1:9" s="25" customFormat="1" ht="21.75" customHeight="1" x14ac:dyDescent="0.2">
      <c r="A67" s="24">
        <f t="shared" si="5"/>
        <v>17</v>
      </c>
      <c r="B67" s="24">
        <v>85172</v>
      </c>
      <c r="C67" s="33" t="s">
        <v>150</v>
      </c>
      <c r="D67" s="251" t="s">
        <v>157</v>
      </c>
      <c r="E67" s="193" t="s">
        <v>285</v>
      </c>
      <c r="F67" s="104" t="s">
        <v>550</v>
      </c>
      <c r="G67" s="34">
        <v>700000</v>
      </c>
      <c r="H67" s="262"/>
      <c r="I67" s="326"/>
    </row>
    <row r="68" spans="1:9" s="25" customFormat="1" ht="21.75" customHeight="1" x14ac:dyDescent="0.2">
      <c r="A68" s="24">
        <f t="shared" si="5"/>
        <v>18</v>
      </c>
      <c r="B68" s="24">
        <v>85204</v>
      </c>
      <c r="C68" s="33" t="s">
        <v>454</v>
      </c>
      <c r="D68" s="251" t="s">
        <v>583</v>
      </c>
      <c r="E68" s="193" t="s">
        <v>330</v>
      </c>
      <c r="F68" s="104" t="s">
        <v>455</v>
      </c>
      <c r="G68" s="304">
        <v>161490</v>
      </c>
      <c r="H68" s="262"/>
      <c r="I68" s="326"/>
    </row>
    <row r="69" spans="1:9" s="25" customFormat="1" ht="21.75" customHeight="1" x14ac:dyDescent="0.2">
      <c r="A69" s="24">
        <f t="shared" si="5"/>
        <v>19</v>
      </c>
      <c r="B69" s="24">
        <v>85171</v>
      </c>
      <c r="C69" s="33" t="s">
        <v>152</v>
      </c>
      <c r="D69" s="251" t="s">
        <v>153</v>
      </c>
      <c r="E69" s="193" t="s">
        <v>156</v>
      </c>
      <c r="F69" s="104" t="s">
        <v>412</v>
      </c>
      <c r="G69" s="305">
        <v>205275</v>
      </c>
      <c r="H69" s="262"/>
      <c r="I69" s="326"/>
    </row>
    <row r="70" spans="1:9" ht="21.75" customHeight="1" x14ac:dyDescent="0.2">
      <c r="A70" s="24">
        <f t="shared" si="5"/>
        <v>20</v>
      </c>
      <c r="B70" s="24">
        <v>85188</v>
      </c>
      <c r="C70" s="33" t="s">
        <v>457</v>
      </c>
      <c r="D70" s="251" t="s">
        <v>153</v>
      </c>
      <c r="E70" s="193" t="s">
        <v>156</v>
      </c>
      <c r="F70" s="104" t="s">
        <v>496</v>
      </c>
      <c r="G70" s="305">
        <v>169383</v>
      </c>
      <c r="I70" s="326"/>
    </row>
    <row r="71" spans="1:9" ht="21.75" customHeight="1" x14ac:dyDescent="0.2">
      <c r="A71" s="24">
        <f t="shared" si="5"/>
        <v>21</v>
      </c>
      <c r="B71" s="24">
        <v>85180</v>
      </c>
      <c r="C71" s="33" t="s">
        <v>195</v>
      </c>
      <c r="D71" s="251" t="s">
        <v>196</v>
      </c>
      <c r="E71" s="193" t="s">
        <v>286</v>
      </c>
      <c r="F71" s="104" t="s">
        <v>463</v>
      </c>
      <c r="G71" s="34">
        <v>2590862</v>
      </c>
      <c r="I71" s="326"/>
    </row>
    <row r="72" spans="1:9" ht="21.75" customHeight="1" x14ac:dyDescent="0.2">
      <c r="A72" s="24">
        <f t="shared" si="5"/>
        <v>22</v>
      </c>
      <c r="B72" s="24">
        <v>85174</v>
      </c>
      <c r="C72" s="78" t="s">
        <v>183</v>
      </c>
      <c r="D72" s="251" t="s">
        <v>32</v>
      </c>
      <c r="E72" s="21" t="s">
        <v>317</v>
      </c>
      <c r="F72" s="143" t="s">
        <v>184</v>
      </c>
      <c r="G72" s="52">
        <v>699911</v>
      </c>
      <c r="I72" s="326"/>
    </row>
    <row r="73" spans="1:9" ht="21.75" customHeight="1" x14ac:dyDescent="0.2">
      <c r="A73" s="24">
        <f t="shared" si="5"/>
        <v>23</v>
      </c>
      <c r="B73" s="24">
        <v>85189</v>
      </c>
      <c r="C73" s="33" t="s">
        <v>332</v>
      </c>
      <c r="D73" s="251" t="s">
        <v>69</v>
      </c>
      <c r="E73" s="193" t="s">
        <v>330</v>
      </c>
      <c r="F73" s="104" t="s">
        <v>496</v>
      </c>
      <c r="G73" s="305">
        <v>153657</v>
      </c>
      <c r="I73" s="326"/>
    </row>
    <row r="74" spans="1:9" ht="21.75" customHeight="1" x14ac:dyDescent="0.2">
      <c r="A74" s="24">
        <f t="shared" si="5"/>
        <v>24</v>
      </c>
      <c r="B74" s="24">
        <v>85190</v>
      </c>
      <c r="C74" s="33" t="s">
        <v>333</v>
      </c>
      <c r="D74" s="251" t="s">
        <v>69</v>
      </c>
      <c r="E74" s="193" t="s">
        <v>330</v>
      </c>
      <c r="F74" s="104" t="s">
        <v>496</v>
      </c>
      <c r="G74" s="305">
        <v>143874</v>
      </c>
      <c r="I74" s="326"/>
    </row>
    <row r="75" spans="1:9" ht="21.75" customHeight="1" x14ac:dyDescent="0.2">
      <c r="A75" s="24">
        <f t="shared" si="5"/>
        <v>25</v>
      </c>
      <c r="B75" s="49">
        <v>85191</v>
      </c>
      <c r="C75" s="50" t="s">
        <v>334</v>
      </c>
      <c r="D75" s="252" t="s">
        <v>69</v>
      </c>
      <c r="E75" s="44" t="s">
        <v>330</v>
      </c>
      <c r="F75" s="322" t="s">
        <v>331</v>
      </c>
      <c r="G75" s="306">
        <v>143635</v>
      </c>
      <c r="I75" s="326"/>
    </row>
    <row r="76" spans="1:9" ht="21.75" customHeight="1" x14ac:dyDescent="0.2">
      <c r="A76" s="24">
        <f t="shared" si="5"/>
        <v>26</v>
      </c>
      <c r="B76" s="24">
        <v>85199</v>
      </c>
      <c r="C76" s="33" t="s">
        <v>347</v>
      </c>
      <c r="D76" s="251" t="s">
        <v>69</v>
      </c>
      <c r="E76" s="21" t="s">
        <v>330</v>
      </c>
      <c r="F76" s="145" t="s">
        <v>348</v>
      </c>
      <c r="G76" s="141">
        <v>290914</v>
      </c>
      <c r="I76" s="326"/>
    </row>
    <row r="77" spans="1:9" ht="21.75" customHeight="1" x14ac:dyDescent="0.2">
      <c r="A77" s="24">
        <f t="shared" si="5"/>
        <v>27</v>
      </c>
      <c r="B77" s="24">
        <v>85197</v>
      </c>
      <c r="C77" s="33" t="s">
        <v>345</v>
      </c>
      <c r="D77" s="251" t="s">
        <v>10</v>
      </c>
      <c r="E77" s="21" t="s">
        <v>156</v>
      </c>
      <c r="F77" s="145" t="s">
        <v>496</v>
      </c>
      <c r="G77" s="141">
        <v>989501</v>
      </c>
      <c r="I77" s="326"/>
    </row>
    <row r="78" spans="1:9" ht="21.75" customHeight="1" x14ac:dyDescent="0.2">
      <c r="A78" s="118">
        <f>A77+1</f>
        <v>28</v>
      </c>
      <c r="B78" s="100">
        <v>85206</v>
      </c>
      <c r="C78" s="169" t="s">
        <v>461</v>
      </c>
      <c r="D78" s="254" t="s">
        <v>10</v>
      </c>
      <c r="E78" s="203" t="s">
        <v>156</v>
      </c>
      <c r="F78" s="319" t="s">
        <v>462</v>
      </c>
      <c r="G78" s="307">
        <v>999294</v>
      </c>
      <c r="I78" s="326"/>
    </row>
    <row r="79" spans="1:9" ht="32.25" customHeight="1" x14ac:dyDescent="0.2">
      <c r="A79" s="106">
        <f>COUNT(A50:A78)</f>
        <v>28</v>
      </c>
      <c r="B79" s="227"/>
      <c r="C79" s="107" t="s">
        <v>280</v>
      </c>
      <c r="D79" s="108"/>
      <c r="E79" s="298"/>
      <c r="F79" s="298"/>
      <c r="G79" s="299">
        <f>SUM(G50:G78)</f>
        <v>14019481</v>
      </c>
      <c r="I79" s="326"/>
    </row>
    <row r="80" spans="1:9" ht="21" customHeight="1" x14ac:dyDescent="0.2">
      <c r="B80" s="132"/>
      <c r="C80" s="30"/>
      <c r="D80" s="26"/>
      <c r="E80" s="7"/>
      <c r="F80" s="27"/>
      <c r="G80" s="64"/>
      <c r="I80" s="326"/>
    </row>
    <row r="81" spans="1:9" ht="21" customHeight="1" x14ac:dyDescent="0.2">
      <c r="B81" s="132"/>
      <c r="C81" s="77"/>
      <c r="D81" s="77"/>
      <c r="E81" s="7"/>
      <c r="F81" s="27"/>
      <c r="G81" s="64"/>
      <c r="I81" s="326"/>
    </row>
    <row r="82" spans="1:9" ht="21" customHeight="1" x14ac:dyDescent="0.2">
      <c r="B82" s="132"/>
      <c r="C82" s="77"/>
      <c r="D82" s="77"/>
      <c r="E82" s="7"/>
      <c r="F82" s="27"/>
      <c r="G82" s="64"/>
      <c r="I82" s="326"/>
    </row>
    <row r="83" spans="1:9" ht="21" customHeight="1" x14ac:dyDescent="0.2">
      <c r="B83" s="132"/>
      <c r="C83" s="77"/>
      <c r="D83" s="77"/>
      <c r="E83" s="7"/>
      <c r="F83" s="27"/>
      <c r="G83" s="64"/>
      <c r="I83" s="326"/>
    </row>
    <row r="84" spans="1:9" ht="21" customHeight="1" x14ac:dyDescent="0.2">
      <c r="B84" s="132"/>
      <c r="C84" s="30"/>
      <c r="D84" s="26"/>
      <c r="E84" s="7"/>
      <c r="F84" s="27"/>
      <c r="G84" s="64"/>
      <c r="I84" s="326"/>
    </row>
    <row r="85" spans="1:9" ht="18" x14ac:dyDescent="0.2">
      <c r="A85" s="357" t="s">
        <v>87</v>
      </c>
      <c r="B85" s="357"/>
      <c r="C85" s="357"/>
      <c r="D85" s="357"/>
      <c r="E85" s="357"/>
      <c r="F85" s="357"/>
      <c r="G85" s="357"/>
      <c r="I85" s="326"/>
    </row>
    <row r="86" spans="1:9" ht="21" customHeight="1" x14ac:dyDescent="0.2">
      <c r="A86" s="356" t="s">
        <v>558</v>
      </c>
      <c r="B86" s="356"/>
      <c r="C86" s="356"/>
      <c r="D86" s="356"/>
      <c r="E86" s="356"/>
      <c r="F86" s="356"/>
      <c r="G86" s="356"/>
      <c r="I86" s="326"/>
    </row>
    <row r="87" spans="1:9" ht="50.1" customHeight="1" x14ac:dyDescent="0.2">
      <c r="A87" s="31" t="s">
        <v>14</v>
      </c>
      <c r="B87" s="229" t="s">
        <v>15</v>
      </c>
      <c r="C87" s="31" t="s">
        <v>23</v>
      </c>
      <c r="D87" s="31" t="s">
        <v>1</v>
      </c>
      <c r="E87" s="31" t="s">
        <v>18</v>
      </c>
      <c r="F87" s="31" t="s">
        <v>17</v>
      </c>
      <c r="G87" s="1" t="s">
        <v>3</v>
      </c>
      <c r="I87" s="326"/>
    </row>
    <row r="88" spans="1:9" ht="21.75" customHeight="1" x14ac:dyDescent="0.2">
      <c r="A88" s="374">
        <v>1</v>
      </c>
      <c r="B88" s="32">
        <v>86875</v>
      </c>
      <c r="C88" s="88" t="s">
        <v>220</v>
      </c>
      <c r="D88" s="250" t="s">
        <v>61</v>
      </c>
      <c r="E88" s="95" t="s">
        <v>6</v>
      </c>
      <c r="F88" s="104" t="s">
        <v>430</v>
      </c>
      <c r="G88" s="87">
        <f>159555848.88-7214700+33100234.08+46422000+92844000+21173062.5+7057687.5+3508965</f>
        <v>356447097.95999998</v>
      </c>
      <c r="I88" s="326"/>
    </row>
    <row r="89" spans="1:9" ht="21" customHeight="1" x14ac:dyDescent="0.2">
      <c r="A89" s="347"/>
      <c r="B89" s="32">
        <v>86876</v>
      </c>
      <c r="C89" s="88" t="s">
        <v>221</v>
      </c>
      <c r="D89" s="250" t="s">
        <v>61</v>
      </c>
      <c r="E89" s="218" t="s">
        <v>6</v>
      </c>
      <c r="F89" s="104" t="s">
        <v>143</v>
      </c>
      <c r="G89" s="344">
        <f>7214700+3446904</f>
        <v>10661604</v>
      </c>
      <c r="I89" s="326"/>
    </row>
    <row r="90" spans="1:9" ht="21.75" customHeight="1" x14ac:dyDescent="0.2">
      <c r="A90" s="17">
        <f>A88+1</f>
        <v>2</v>
      </c>
      <c r="B90" s="32">
        <v>86892</v>
      </c>
      <c r="C90" s="88" t="s">
        <v>222</v>
      </c>
      <c r="D90" s="250" t="s">
        <v>104</v>
      </c>
      <c r="E90" s="218" t="s">
        <v>6</v>
      </c>
      <c r="F90" s="104" t="s">
        <v>430</v>
      </c>
      <c r="G90" s="5">
        <f>2128685.77+526753.5+1053507+3160521+1580260.5+1580260.5</f>
        <v>10029988.27</v>
      </c>
      <c r="I90" s="326"/>
    </row>
    <row r="91" spans="1:9" ht="21.75" customHeight="1" x14ac:dyDescent="0.2">
      <c r="A91" s="17">
        <f t="shared" ref="A91:A100" si="6">A90+1</f>
        <v>3</v>
      </c>
      <c r="B91" s="32">
        <v>86893</v>
      </c>
      <c r="C91" s="88" t="s">
        <v>223</v>
      </c>
      <c r="D91" s="255" t="s">
        <v>104</v>
      </c>
      <c r="E91" s="21" t="s">
        <v>6</v>
      </c>
      <c r="F91" s="104" t="s">
        <v>143</v>
      </c>
      <c r="G91" s="87">
        <v>257827</v>
      </c>
      <c r="I91" s="326"/>
    </row>
    <row r="92" spans="1:9" ht="21.75" customHeight="1" x14ac:dyDescent="0.2">
      <c r="A92" s="17">
        <f t="shared" si="6"/>
        <v>4</v>
      </c>
      <c r="B92" s="32">
        <v>87367</v>
      </c>
      <c r="C92" s="88" t="s">
        <v>255</v>
      </c>
      <c r="D92" s="255" t="s">
        <v>104</v>
      </c>
      <c r="E92" s="60" t="s">
        <v>6</v>
      </c>
      <c r="F92" s="104" t="s">
        <v>306</v>
      </c>
      <c r="G92" s="87">
        <v>48784801.329999998</v>
      </c>
      <c r="I92" s="326"/>
    </row>
    <row r="93" spans="1:9" ht="21.75" customHeight="1" x14ac:dyDescent="0.2">
      <c r="A93" s="17">
        <f t="shared" ref="A93:A99" si="7">A92+1</f>
        <v>5</v>
      </c>
      <c r="B93" s="24">
        <v>87412</v>
      </c>
      <c r="C93" s="220" t="s">
        <v>445</v>
      </c>
      <c r="D93" s="378" t="s">
        <v>104</v>
      </c>
      <c r="E93" s="348" t="s">
        <v>6</v>
      </c>
      <c r="F93" s="375" t="s">
        <v>430</v>
      </c>
      <c r="G93" s="382">
        <v>30330157.199999999</v>
      </c>
      <c r="I93" s="326"/>
    </row>
    <row r="94" spans="1:9" ht="21.75" customHeight="1" x14ac:dyDescent="0.2">
      <c r="A94" s="17">
        <f t="shared" si="7"/>
        <v>6</v>
      </c>
      <c r="B94" s="24">
        <v>87031</v>
      </c>
      <c r="C94" s="269" t="s">
        <v>372</v>
      </c>
      <c r="D94" s="379"/>
      <c r="E94" s="349"/>
      <c r="F94" s="376"/>
      <c r="G94" s="383"/>
      <c r="I94" s="326"/>
    </row>
    <row r="95" spans="1:9" ht="21.75" customHeight="1" x14ac:dyDescent="0.2">
      <c r="A95" s="17">
        <f t="shared" si="7"/>
        <v>7</v>
      </c>
      <c r="B95" s="24">
        <v>87032</v>
      </c>
      <c r="C95" s="269" t="s">
        <v>374</v>
      </c>
      <c r="D95" s="379"/>
      <c r="E95" s="349"/>
      <c r="F95" s="376"/>
      <c r="G95" s="383"/>
      <c r="I95" s="326"/>
    </row>
    <row r="96" spans="1:9" ht="21.75" customHeight="1" x14ac:dyDescent="0.2">
      <c r="A96" s="17">
        <f t="shared" si="7"/>
        <v>8</v>
      </c>
      <c r="B96" s="24">
        <v>87033</v>
      </c>
      <c r="C96" s="269" t="s">
        <v>373</v>
      </c>
      <c r="D96" s="380"/>
      <c r="E96" s="350"/>
      <c r="F96" s="377"/>
      <c r="G96" s="384"/>
      <c r="I96" s="326"/>
    </row>
    <row r="97" spans="1:9" ht="21.75" customHeight="1" x14ac:dyDescent="0.2">
      <c r="A97" s="17">
        <f t="shared" si="7"/>
        <v>9</v>
      </c>
      <c r="B97" s="32">
        <v>87420</v>
      </c>
      <c r="C97" s="220" t="s">
        <v>375</v>
      </c>
      <c r="D97" s="38" t="s">
        <v>565</v>
      </c>
      <c r="E97" s="21" t="s">
        <v>6</v>
      </c>
      <c r="F97" s="104" t="s">
        <v>430</v>
      </c>
      <c r="G97" s="142">
        <v>1253881.92</v>
      </c>
      <c r="I97" s="326"/>
    </row>
    <row r="98" spans="1:9" s="36" customFormat="1" ht="21.75" customHeight="1" x14ac:dyDescent="0.2">
      <c r="A98" s="17">
        <f t="shared" si="7"/>
        <v>10</v>
      </c>
      <c r="B98" s="48">
        <v>87419</v>
      </c>
      <c r="C98" s="220" t="s">
        <v>370</v>
      </c>
      <c r="D98" s="91" t="s">
        <v>46</v>
      </c>
      <c r="E98" s="21" t="s">
        <v>6</v>
      </c>
      <c r="F98" s="104" t="s">
        <v>430</v>
      </c>
      <c r="G98" s="142">
        <v>6152055</v>
      </c>
      <c r="H98" s="262"/>
      <c r="I98" s="326"/>
    </row>
    <row r="99" spans="1:9" s="36" customFormat="1" ht="21.75" customHeight="1" x14ac:dyDescent="0.2">
      <c r="A99" s="17">
        <f t="shared" si="7"/>
        <v>11</v>
      </c>
      <c r="B99" s="24">
        <v>86836</v>
      </c>
      <c r="C99" s="221" t="s">
        <v>294</v>
      </c>
      <c r="D99" s="57" t="s">
        <v>544</v>
      </c>
      <c r="E99" s="60" t="s">
        <v>6</v>
      </c>
      <c r="F99" s="104" t="s">
        <v>211</v>
      </c>
      <c r="G99" s="87">
        <v>315000</v>
      </c>
      <c r="H99" s="262"/>
      <c r="I99" s="326"/>
    </row>
    <row r="100" spans="1:9" s="36" customFormat="1" ht="21.75" customHeight="1" x14ac:dyDescent="0.2">
      <c r="A100" s="346">
        <f t="shared" si="6"/>
        <v>12</v>
      </c>
      <c r="B100" s="24">
        <v>86855</v>
      </c>
      <c r="C100" s="220" t="s">
        <v>165</v>
      </c>
      <c r="D100" s="378" t="s">
        <v>8</v>
      </c>
      <c r="E100" s="17" t="s">
        <v>6</v>
      </c>
      <c r="F100" s="104" t="s">
        <v>143</v>
      </c>
      <c r="G100" s="178">
        <v>4380852</v>
      </c>
      <c r="H100" s="262"/>
      <c r="I100" s="326"/>
    </row>
    <row r="101" spans="1:9" ht="21" customHeight="1" x14ac:dyDescent="0.2">
      <c r="A101" s="373"/>
      <c r="B101" s="49">
        <v>87338</v>
      </c>
      <c r="C101" s="220" t="s">
        <v>226</v>
      </c>
      <c r="D101" s="379"/>
      <c r="E101" s="17" t="s">
        <v>6</v>
      </c>
      <c r="F101" s="104" t="s">
        <v>143</v>
      </c>
      <c r="G101" s="178">
        <v>3855149.76</v>
      </c>
      <c r="I101" s="326"/>
    </row>
    <row r="102" spans="1:9" s="36" customFormat="1" ht="21" customHeight="1" x14ac:dyDescent="0.2">
      <c r="A102" s="373"/>
      <c r="B102" s="49">
        <v>87417</v>
      </c>
      <c r="C102" s="224" t="s">
        <v>379</v>
      </c>
      <c r="D102" s="379"/>
      <c r="E102" s="17" t="s">
        <v>6</v>
      </c>
      <c r="F102" s="104" t="s">
        <v>430</v>
      </c>
      <c r="G102" s="213">
        <v>3855149.76</v>
      </c>
      <c r="H102" s="262"/>
      <c r="I102" s="326"/>
    </row>
    <row r="103" spans="1:9" s="36" customFormat="1" ht="21" customHeight="1" x14ac:dyDescent="0.2">
      <c r="A103" s="347"/>
      <c r="B103" s="49">
        <v>87485</v>
      </c>
      <c r="C103" s="224" t="s">
        <v>566</v>
      </c>
      <c r="D103" s="380"/>
      <c r="E103" s="17" t="s">
        <v>6</v>
      </c>
      <c r="F103" s="104" t="s">
        <v>567</v>
      </c>
      <c r="G103" s="213">
        <v>1006825.14</v>
      </c>
      <c r="H103" s="262"/>
      <c r="I103" s="326"/>
    </row>
    <row r="104" spans="1:9" ht="21.75" customHeight="1" x14ac:dyDescent="0.2">
      <c r="A104" s="17">
        <f>A100+1</f>
        <v>13</v>
      </c>
      <c r="B104" s="79">
        <v>87415</v>
      </c>
      <c r="C104" s="66" t="s">
        <v>377</v>
      </c>
      <c r="D104" s="270" t="s">
        <v>560</v>
      </c>
      <c r="E104" s="37" t="s">
        <v>6</v>
      </c>
      <c r="F104" s="104" t="s">
        <v>430</v>
      </c>
      <c r="G104" s="128">
        <v>21554279.989999998</v>
      </c>
      <c r="I104" s="326"/>
    </row>
    <row r="105" spans="1:9" ht="21.75" customHeight="1" x14ac:dyDescent="0.2">
      <c r="A105" s="37">
        <f>A104+1</f>
        <v>14</v>
      </c>
      <c r="B105" s="79">
        <v>87414</v>
      </c>
      <c r="C105" s="66" t="s">
        <v>378</v>
      </c>
      <c r="D105" s="270" t="s">
        <v>560</v>
      </c>
      <c r="E105" s="37" t="s">
        <v>6</v>
      </c>
      <c r="F105" s="324" t="s">
        <v>430</v>
      </c>
      <c r="G105" s="128">
        <v>22858786.800000001</v>
      </c>
      <c r="I105" s="326"/>
    </row>
    <row r="106" spans="1:9" s="36" customFormat="1" ht="21.75" customHeight="1" x14ac:dyDescent="0.2">
      <c r="A106" s="346">
        <f>A105+1</f>
        <v>15</v>
      </c>
      <c r="B106" s="101">
        <v>86841</v>
      </c>
      <c r="C106" s="68" t="s">
        <v>235</v>
      </c>
      <c r="D106" s="368" t="s">
        <v>50</v>
      </c>
      <c r="E106" s="387" t="s">
        <v>6</v>
      </c>
      <c r="F106" s="375" t="s">
        <v>143</v>
      </c>
      <c r="G106" s="128">
        <v>3783240</v>
      </c>
      <c r="H106" s="262"/>
      <c r="I106" s="326"/>
    </row>
    <row r="107" spans="1:9" s="36" customFormat="1" ht="21" customHeight="1" x14ac:dyDescent="0.2">
      <c r="A107" s="373"/>
      <c r="B107" s="113">
        <v>87339</v>
      </c>
      <c r="C107" s="68" t="s">
        <v>230</v>
      </c>
      <c r="D107" s="381"/>
      <c r="E107" s="371"/>
      <c r="F107" s="376"/>
      <c r="G107" s="128">
        <v>3329251.2</v>
      </c>
      <c r="H107" s="262"/>
      <c r="I107" s="326"/>
    </row>
    <row r="108" spans="1:9" s="36" customFormat="1" ht="21" customHeight="1" x14ac:dyDescent="0.2">
      <c r="A108" s="373"/>
      <c r="B108" s="231">
        <v>87418</v>
      </c>
      <c r="C108" s="68" t="s">
        <v>364</v>
      </c>
      <c r="D108" s="381"/>
      <c r="E108" s="371"/>
      <c r="F108" s="328" t="s">
        <v>430</v>
      </c>
      <c r="G108" s="128">
        <v>3329251.2</v>
      </c>
      <c r="H108" s="262"/>
      <c r="I108" s="326"/>
    </row>
    <row r="109" spans="1:9" s="36" customFormat="1" ht="21" customHeight="1" x14ac:dyDescent="0.2">
      <c r="A109" s="347"/>
      <c r="B109" s="231">
        <v>87483</v>
      </c>
      <c r="C109" s="68" t="s">
        <v>564</v>
      </c>
      <c r="D109" s="369"/>
      <c r="E109" s="388"/>
      <c r="F109" s="177" t="s">
        <v>201</v>
      </c>
      <c r="G109" s="128">
        <v>3329251.2</v>
      </c>
      <c r="H109" s="262"/>
      <c r="I109" s="326"/>
    </row>
    <row r="110" spans="1:9" s="36" customFormat="1" ht="21.75" customHeight="1" x14ac:dyDescent="0.2">
      <c r="A110" s="346">
        <f>A106+1</f>
        <v>16</v>
      </c>
      <c r="B110" s="48">
        <v>86827</v>
      </c>
      <c r="C110" s="216" t="s">
        <v>227</v>
      </c>
      <c r="D110" s="378" t="s">
        <v>47</v>
      </c>
      <c r="E110" s="346" t="s">
        <v>6</v>
      </c>
      <c r="F110" s="375" t="s">
        <v>143</v>
      </c>
      <c r="G110" s="222">
        <v>10000</v>
      </c>
      <c r="H110" s="262"/>
      <c r="I110" s="326"/>
    </row>
    <row r="111" spans="1:9" ht="21" customHeight="1" x14ac:dyDescent="0.2">
      <c r="A111" s="347"/>
      <c r="B111" s="49">
        <v>86828</v>
      </c>
      <c r="C111" s="217" t="s">
        <v>228</v>
      </c>
      <c r="D111" s="380"/>
      <c r="E111" s="347"/>
      <c r="F111" s="377"/>
      <c r="G111" s="11">
        <v>140000</v>
      </c>
      <c r="I111" s="326"/>
    </row>
    <row r="112" spans="1:9" ht="21.75" customHeight="1" x14ac:dyDescent="0.2">
      <c r="A112" s="17">
        <f>A110+1</f>
        <v>17</v>
      </c>
      <c r="B112" s="24">
        <v>86856</v>
      </c>
      <c r="C112" s="91" t="s">
        <v>376</v>
      </c>
      <c r="D112" s="256" t="s">
        <v>47</v>
      </c>
      <c r="E112" s="21" t="s">
        <v>6</v>
      </c>
      <c r="F112" s="223" t="s">
        <v>430</v>
      </c>
      <c r="G112" s="46">
        <v>360000</v>
      </c>
      <c r="I112" s="326"/>
    </row>
    <row r="113" spans="1:9" ht="21.75" customHeight="1" x14ac:dyDescent="0.2">
      <c r="A113" s="28">
        <f>A112+1</f>
        <v>18</v>
      </c>
      <c r="B113" s="118">
        <v>87413</v>
      </c>
      <c r="C113" s="329" t="s">
        <v>394</v>
      </c>
      <c r="D113" s="332" t="s">
        <v>45</v>
      </c>
      <c r="E113" s="333" t="s">
        <v>6</v>
      </c>
      <c r="F113" s="334" t="s">
        <v>430</v>
      </c>
      <c r="G113" s="268">
        <v>16014488.08</v>
      </c>
      <c r="I113" s="326"/>
    </row>
    <row r="114" spans="1:9" ht="31.5" customHeight="1" x14ac:dyDescent="0.2">
      <c r="A114" s="106">
        <f>COUNT(A88:A113)</f>
        <v>18</v>
      </c>
      <c r="B114" s="227"/>
      <c r="C114" s="107" t="s">
        <v>2</v>
      </c>
      <c r="D114" s="111"/>
      <c r="E114" s="111"/>
      <c r="F114" s="111"/>
      <c r="G114" s="110">
        <f>SUM(G88:G113)</f>
        <v>552038937.80999994</v>
      </c>
      <c r="I114" s="326"/>
    </row>
    <row r="115" spans="1:9" ht="23.25" customHeight="1" x14ac:dyDescent="0.2">
      <c r="A115" s="309"/>
      <c r="B115" s="132"/>
      <c r="C115" s="123"/>
      <c r="D115" s="26"/>
      <c r="E115" s="63"/>
      <c r="F115" s="163"/>
      <c r="G115" s="161"/>
      <c r="I115" s="326"/>
    </row>
    <row r="116" spans="1:9" ht="23.25" customHeight="1" x14ac:dyDescent="0.2">
      <c r="A116" s="175"/>
      <c r="B116" s="132"/>
      <c r="C116" s="123"/>
      <c r="D116" s="26"/>
      <c r="E116" s="63"/>
      <c r="F116" s="163"/>
      <c r="G116" s="161"/>
      <c r="I116" s="326"/>
    </row>
    <row r="117" spans="1:9" ht="23.25" customHeight="1" x14ac:dyDescent="0.2">
      <c r="A117" s="175"/>
      <c r="B117" s="132"/>
      <c r="C117" s="123"/>
      <c r="D117" s="26"/>
      <c r="E117" s="63"/>
      <c r="F117" s="163"/>
      <c r="G117" s="161"/>
      <c r="I117" s="326"/>
    </row>
    <row r="118" spans="1:9" ht="23.25" customHeight="1" x14ac:dyDescent="0.2">
      <c r="A118" s="175"/>
      <c r="B118" s="132"/>
      <c r="C118" s="123"/>
      <c r="D118" s="26"/>
      <c r="E118" s="63"/>
      <c r="F118" s="163"/>
      <c r="G118" s="161"/>
      <c r="I118" s="326"/>
    </row>
    <row r="119" spans="1:9" ht="23.25" customHeight="1" x14ac:dyDescent="0.2">
      <c r="A119" s="175"/>
      <c r="B119" s="132"/>
      <c r="C119" s="123"/>
      <c r="D119" s="26"/>
      <c r="E119" s="63"/>
      <c r="F119" s="163"/>
      <c r="G119" s="161"/>
      <c r="I119" s="326"/>
    </row>
    <row r="120" spans="1:9" ht="21.75" customHeight="1" x14ac:dyDescent="0.2">
      <c r="A120" s="357" t="s">
        <v>87</v>
      </c>
      <c r="B120" s="357"/>
      <c r="C120" s="357"/>
      <c r="D120" s="357"/>
      <c r="E120" s="357"/>
      <c r="F120" s="357"/>
      <c r="G120" s="357"/>
      <c r="I120" s="326"/>
    </row>
    <row r="121" spans="1:9" s="36" customFormat="1" ht="21.6" customHeight="1" x14ac:dyDescent="0.2">
      <c r="A121" s="356" t="s">
        <v>558</v>
      </c>
      <c r="B121" s="356"/>
      <c r="C121" s="356"/>
      <c r="D121" s="356"/>
      <c r="E121" s="356"/>
      <c r="F121" s="356"/>
      <c r="G121" s="356"/>
      <c r="H121" s="262"/>
      <c r="I121" s="326"/>
    </row>
    <row r="122" spans="1:9" ht="50.1" customHeight="1" x14ac:dyDescent="0.2">
      <c r="A122" s="196" t="s">
        <v>14</v>
      </c>
      <c r="B122" s="233" t="s">
        <v>15</v>
      </c>
      <c r="C122" s="197" t="s">
        <v>281</v>
      </c>
      <c r="D122" s="196" t="s">
        <v>1</v>
      </c>
      <c r="E122" s="196" t="s">
        <v>18</v>
      </c>
      <c r="F122" s="196" t="s">
        <v>17</v>
      </c>
      <c r="G122" s="198" t="s">
        <v>3</v>
      </c>
      <c r="I122" s="326"/>
    </row>
    <row r="123" spans="1:9" ht="21.75" customHeight="1" x14ac:dyDescent="0.2">
      <c r="A123" s="15">
        <v>1</v>
      </c>
      <c r="B123" s="234">
        <v>87398</v>
      </c>
      <c r="C123" s="16" t="s">
        <v>506</v>
      </c>
      <c r="D123" s="210" t="s">
        <v>104</v>
      </c>
      <c r="E123" s="199" t="s">
        <v>97</v>
      </c>
      <c r="F123" s="200" t="s">
        <v>306</v>
      </c>
      <c r="G123" s="201">
        <v>9440273</v>
      </c>
      <c r="I123" s="326"/>
    </row>
    <row r="124" spans="1:9" ht="21.75" customHeight="1" x14ac:dyDescent="0.2">
      <c r="A124" s="62">
        <f t="shared" ref="A124:A138" si="8">A123+1</f>
        <v>2</v>
      </c>
      <c r="B124" s="32">
        <v>87399</v>
      </c>
      <c r="C124" s="88" t="s">
        <v>518</v>
      </c>
      <c r="D124" s="250" t="s">
        <v>104</v>
      </c>
      <c r="E124" s="82" t="s">
        <v>97</v>
      </c>
      <c r="F124" s="104" t="s">
        <v>306</v>
      </c>
      <c r="G124" s="87">
        <v>300000</v>
      </c>
      <c r="I124" s="326"/>
    </row>
    <row r="125" spans="1:9" ht="21.75" customHeight="1" x14ac:dyDescent="0.2">
      <c r="A125" s="62">
        <f t="shared" si="8"/>
        <v>3</v>
      </c>
      <c r="B125" s="24">
        <v>87426</v>
      </c>
      <c r="C125" s="18" t="s">
        <v>519</v>
      </c>
      <c r="D125" s="250" t="s">
        <v>104</v>
      </c>
      <c r="E125" s="17" t="s">
        <v>97</v>
      </c>
      <c r="F125" s="104" t="s">
        <v>306</v>
      </c>
      <c r="G125" s="140">
        <v>100000</v>
      </c>
      <c r="I125" s="326"/>
    </row>
    <row r="126" spans="1:9" ht="21.75" customHeight="1" x14ac:dyDescent="0.2">
      <c r="A126" s="62">
        <f>A125+1</f>
        <v>4</v>
      </c>
      <c r="B126" s="32">
        <v>87304</v>
      </c>
      <c r="C126" s="88" t="s">
        <v>520</v>
      </c>
      <c r="D126" s="57" t="s">
        <v>187</v>
      </c>
      <c r="E126" s="95" t="s">
        <v>178</v>
      </c>
      <c r="F126" s="177" t="s">
        <v>584</v>
      </c>
      <c r="G126" s="166">
        <v>200000</v>
      </c>
      <c r="I126" s="326"/>
    </row>
    <row r="127" spans="1:9" s="36" customFormat="1" ht="21.75" customHeight="1" x14ac:dyDescent="0.2">
      <c r="A127" s="62">
        <f t="shared" si="8"/>
        <v>5</v>
      </c>
      <c r="B127" s="49">
        <v>86772</v>
      </c>
      <c r="C127" s="38" t="s">
        <v>508</v>
      </c>
      <c r="D127" s="257" t="s">
        <v>48</v>
      </c>
      <c r="E127" s="174" t="s">
        <v>97</v>
      </c>
      <c r="F127" s="19" t="s">
        <v>584</v>
      </c>
      <c r="G127" s="5">
        <v>1500000</v>
      </c>
      <c r="H127" s="262"/>
      <c r="I127" s="326"/>
    </row>
    <row r="128" spans="1:9" s="36" customFormat="1" ht="21.75" customHeight="1" x14ac:dyDescent="0.2">
      <c r="A128" s="62">
        <f t="shared" si="8"/>
        <v>6</v>
      </c>
      <c r="B128" s="235">
        <v>87396</v>
      </c>
      <c r="C128" s="88" t="s">
        <v>509</v>
      </c>
      <c r="D128" s="257" t="s">
        <v>48</v>
      </c>
      <c r="E128" s="174" t="s">
        <v>97</v>
      </c>
      <c r="F128" s="104" t="s">
        <v>306</v>
      </c>
      <c r="G128" s="5">
        <v>150000</v>
      </c>
      <c r="H128" s="262"/>
      <c r="I128" s="326"/>
    </row>
    <row r="129" spans="1:9" s="36" customFormat="1" ht="21.75" customHeight="1" x14ac:dyDescent="0.2">
      <c r="A129" s="62">
        <f t="shared" si="8"/>
        <v>7</v>
      </c>
      <c r="B129" s="24">
        <v>86864</v>
      </c>
      <c r="C129" s="91" t="s">
        <v>521</v>
      </c>
      <c r="D129" s="91" t="s">
        <v>43</v>
      </c>
      <c r="E129" s="21" t="s">
        <v>97</v>
      </c>
      <c r="F129" s="19" t="s">
        <v>584</v>
      </c>
      <c r="G129" s="142">
        <v>1500000</v>
      </c>
      <c r="H129" s="262"/>
      <c r="I129" s="326"/>
    </row>
    <row r="130" spans="1:9" s="36" customFormat="1" ht="21.75" customHeight="1" x14ac:dyDescent="0.2">
      <c r="A130" s="62">
        <f t="shared" si="8"/>
        <v>8</v>
      </c>
      <c r="B130" s="24">
        <v>86842</v>
      </c>
      <c r="C130" s="38" t="s">
        <v>521</v>
      </c>
      <c r="D130" s="257" t="s">
        <v>43</v>
      </c>
      <c r="E130" s="70" t="s">
        <v>97</v>
      </c>
      <c r="F130" s="53" t="s">
        <v>584</v>
      </c>
      <c r="G130" s="142">
        <v>320000</v>
      </c>
      <c r="H130" s="262"/>
      <c r="I130" s="326"/>
    </row>
    <row r="131" spans="1:9" s="36" customFormat="1" ht="21.75" customHeight="1" x14ac:dyDescent="0.2">
      <c r="A131" s="62">
        <f t="shared" si="8"/>
        <v>9</v>
      </c>
      <c r="B131" s="24">
        <v>87357</v>
      </c>
      <c r="C131" s="38" t="s">
        <v>522</v>
      </c>
      <c r="D131" s="257" t="s">
        <v>43</v>
      </c>
      <c r="E131" s="70" t="s">
        <v>97</v>
      </c>
      <c r="F131" s="104" t="s">
        <v>306</v>
      </c>
      <c r="G131" s="5">
        <v>1000000</v>
      </c>
      <c r="H131" s="262"/>
      <c r="I131" s="326"/>
    </row>
    <row r="132" spans="1:9" s="36" customFormat="1" ht="21.75" customHeight="1" x14ac:dyDescent="0.2">
      <c r="A132" s="17">
        <f t="shared" si="8"/>
        <v>10</v>
      </c>
      <c r="B132" s="236">
        <v>87397</v>
      </c>
      <c r="C132" s="88" t="s">
        <v>512</v>
      </c>
      <c r="D132" s="250" t="s">
        <v>545</v>
      </c>
      <c r="E132" s="70" t="s">
        <v>97</v>
      </c>
      <c r="F132" s="104" t="s">
        <v>306</v>
      </c>
      <c r="G132" s="87">
        <v>200000</v>
      </c>
      <c r="H132" s="262"/>
      <c r="I132" s="326"/>
    </row>
    <row r="133" spans="1:9" ht="21.75" customHeight="1" x14ac:dyDescent="0.2">
      <c r="A133" s="17">
        <f t="shared" si="8"/>
        <v>11</v>
      </c>
      <c r="B133" s="49">
        <v>86865</v>
      </c>
      <c r="C133" s="43" t="s">
        <v>161</v>
      </c>
      <c r="D133" s="270" t="s">
        <v>560</v>
      </c>
      <c r="E133" s="41" t="s">
        <v>97</v>
      </c>
      <c r="F133" s="146" t="s">
        <v>584</v>
      </c>
      <c r="G133" s="206">
        <v>3000000</v>
      </c>
      <c r="I133" s="326"/>
    </row>
    <row r="134" spans="1:9" ht="21.75" customHeight="1" x14ac:dyDescent="0.2">
      <c r="A134" s="17">
        <f t="shared" si="8"/>
        <v>12</v>
      </c>
      <c r="B134" s="24">
        <v>86866</v>
      </c>
      <c r="C134" s="18" t="s">
        <v>162</v>
      </c>
      <c r="D134" s="270" t="s">
        <v>560</v>
      </c>
      <c r="E134" s="17" t="s">
        <v>97</v>
      </c>
      <c r="F134" s="164" t="s">
        <v>584</v>
      </c>
      <c r="G134" s="140">
        <v>1500000</v>
      </c>
      <c r="I134" s="326"/>
    </row>
    <row r="135" spans="1:9" ht="21.75" customHeight="1" x14ac:dyDescent="0.2">
      <c r="A135" s="17">
        <f t="shared" si="8"/>
        <v>13</v>
      </c>
      <c r="B135" s="101">
        <v>87358</v>
      </c>
      <c r="C135" s="89" t="s">
        <v>523</v>
      </c>
      <c r="D135" s="270" t="s">
        <v>560</v>
      </c>
      <c r="E135" s="93" t="s">
        <v>97</v>
      </c>
      <c r="F135" s="104" t="s">
        <v>306</v>
      </c>
      <c r="G135" s="162">
        <v>2000000</v>
      </c>
      <c r="I135" s="326"/>
    </row>
    <row r="136" spans="1:9" ht="21.75" customHeight="1" x14ac:dyDescent="0.2">
      <c r="A136" s="17">
        <f t="shared" si="8"/>
        <v>14</v>
      </c>
      <c r="B136" s="101">
        <v>87428</v>
      </c>
      <c r="C136" s="89" t="s">
        <v>524</v>
      </c>
      <c r="D136" s="270" t="s">
        <v>560</v>
      </c>
      <c r="E136" s="93" t="s">
        <v>97</v>
      </c>
      <c r="F136" s="104" t="s">
        <v>306</v>
      </c>
      <c r="G136" s="162">
        <v>300000</v>
      </c>
      <c r="I136" s="326"/>
    </row>
    <row r="137" spans="1:9" ht="21.75" customHeight="1" x14ac:dyDescent="0.2">
      <c r="A137" s="17">
        <f t="shared" si="8"/>
        <v>15</v>
      </c>
      <c r="B137" s="101">
        <v>87457</v>
      </c>
      <c r="C137" s="89" t="s">
        <v>466</v>
      </c>
      <c r="D137" s="270" t="s">
        <v>560</v>
      </c>
      <c r="E137" s="93" t="s">
        <v>97</v>
      </c>
      <c r="F137" s="104" t="s">
        <v>584</v>
      </c>
      <c r="G137" s="162">
        <v>737492</v>
      </c>
      <c r="I137" s="326"/>
    </row>
    <row r="138" spans="1:9" s="36" customFormat="1" ht="21.75" customHeight="1" x14ac:dyDescent="0.2">
      <c r="A138" s="346">
        <f t="shared" si="8"/>
        <v>16</v>
      </c>
      <c r="B138" s="24">
        <v>86789</v>
      </c>
      <c r="C138" s="91" t="s">
        <v>510</v>
      </c>
      <c r="D138" s="378" t="s">
        <v>50</v>
      </c>
      <c r="E138" s="348" t="s">
        <v>97</v>
      </c>
      <c r="F138" s="351" t="s">
        <v>584</v>
      </c>
      <c r="G138" s="11">
        <v>400000</v>
      </c>
      <c r="H138" s="262"/>
      <c r="I138" s="326"/>
    </row>
    <row r="139" spans="1:9" ht="21" customHeight="1" x14ac:dyDescent="0.2">
      <c r="A139" s="373"/>
      <c r="B139" s="32">
        <v>86792</v>
      </c>
      <c r="C139" s="57" t="s">
        <v>511</v>
      </c>
      <c r="D139" s="379"/>
      <c r="E139" s="349"/>
      <c r="F139" s="352"/>
      <c r="G139" s="96">
        <v>100000</v>
      </c>
      <c r="I139" s="326"/>
    </row>
    <row r="140" spans="1:9" ht="21" customHeight="1" x14ac:dyDescent="0.2">
      <c r="A140" s="347"/>
      <c r="B140" s="24">
        <v>86813</v>
      </c>
      <c r="C140" s="91" t="s">
        <v>517</v>
      </c>
      <c r="D140" s="380"/>
      <c r="E140" s="350"/>
      <c r="F140" s="353"/>
      <c r="G140" s="11">
        <v>700000</v>
      </c>
      <c r="I140" s="326"/>
    </row>
    <row r="141" spans="1:9" ht="21.75" customHeight="1" x14ac:dyDescent="0.2">
      <c r="A141" s="17">
        <f>A138+1</f>
        <v>17</v>
      </c>
      <c r="B141" s="101">
        <v>87458</v>
      </c>
      <c r="C141" s="89" t="s">
        <v>525</v>
      </c>
      <c r="D141" s="68" t="s">
        <v>234</v>
      </c>
      <c r="E141" s="93" t="s">
        <v>97</v>
      </c>
      <c r="F141" s="104" t="s">
        <v>584</v>
      </c>
      <c r="G141" s="162">
        <v>737494</v>
      </c>
      <c r="I141" s="326"/>
    </row>
    <row r="142" spans="1:9" ht="21.75" customHeight="1" x14ac:dyDescent="0.2">
      <c r="A142" s="17">
        <f>A141+1</f>
        <v>18</v>
      </c>
      <c r="B142" s="79">
        <v>87359</v>
      </c>
      <c r="C142" s="66" t="s">
        <v>526</v>
      </c>
      <c r="D142" s="68" t="s">
        <v>234</v>
      </c>
      <c r="E142" s="37" t="s">
        <v>97</v>
      </c>
      <c r="F142" s="104" t="s">
        <v>306</v>
      </c>
      <c r="G142" s="128">
        <v>2000000</v>
      </c>
      <c r="I142" s="326"/>
    </row>
    <row r="143" spans="1:9" ht="21.75" customHeight="1" x14ac:dyDescent="0.2">
      <c r="A143" s="17">
        <f>A142+1</f>
        <v>19</v>
      </c>
      <c r="B143" s="79">
        <v>87461</v>
      </c>
      <c r="C143" s="66" t="s">
        <v>467</v>
      </c>
      <c r="D143" s="68" t="s">
        <v>45</v>
      </c>
      <c r="E143" s="37" t="s">
        <v>97</v>
      </c>
      <c r="F143" s="104" t="s">
        <v>584</v>
      </c>
      <c r="G143" s="128">
        <v>300000</v>
      </c>
      <c r="I143" s="326"/>
    </row>
    <row r="144" spans="1:9" ht="21.75" customHeight="1" x14ac:dyDescent="0.2">
      <c r="A144" s="17">
        <f>A143+1</f>
        <v>20</v>
      </c>
      <c r="B144" s="79">
        <v>87467</v>
      </c>
      <c r="C144" s="66" t="s">
        <v>527</v>
      </c>
      <c r="D144" s="68" t="s">
        <v>45</v>
      </c>
      <c r="E144" s="37" t="s">
        <v>97</v>
      </c>
      <c r="F144" s="104" t="s">
        <v>584</v>
      </c>
      <c r="G144" s="128">
        <v>860000</v>
      </c>
      <c r="I144" s="326"/>
    </row>
    <row r="145" spans="1:9" ht="21.75" customHeight="1" x14ac:dyDescent="0.2">
      <c r="A145" s="17">
        <f>A144+1</f>
        <v>21</v>
      </c>
      <c r="B145" s="79">
        <v>87400</v>
      </c>
      <c r="C145" s="66" t="s">
        <v>507</v>
      </c>
      <c r="D145" s="68" t="s">
        <v>11</v>
      </c>
      <c r="E145" s="37" t="s">
        <v>97</v>
      </c>
      <c r="F145" s="104" t="s">
        <v>306</v>
      </c>
      <c r="G145" s="128">
        <v>1000000</v>
      </c>
      <c r="I145" s="326"/>
    </row>
    <row r="146" spans="1:9" s="36" customFormat="1" ht="21.75" customHeight="1" x14ac:dyDescent="0.2">
      <c r="A146" s="373">
        <f>A145+1</f>
        <v>22</v>
      </c>
      <c r="B146" s="32">
        <v>86770</v>
      </c>
      <c r="C146" s="88" t="s">
        <v>516</v>
      </c>
      <c r="D146" s="379" t="s">
        <v>32</v>
      </c>
      <c r="E146" s="349" t="s">
        <v>97</v>
      </c>
      <c r="F146" s="352" t="s">
        <v>584</v>
      </c>
      <c r="G146" s="87">
        <v>1000000</v>
      </c>
      <c r="H146" s="262"/>
      <c r="I146" s="326"/>
    </row>
    <row r="147" spans="1:9" s="36" customFormat="1" ht="21" customHeight="1" x14ac:dyDescent="0.2">
      <c r="A147" s="373"/>
      <c r="B147" s="24">
        <v>86790</v>
      </c>
      <c r="C147" s="88" t="s">
        <v>515</v>
      </c>
      <c r="D147" s="379"/>
      <c r="E147" s="349"/>
      <c r="F147" s="352"/>
      <c r="G147" s="87">
        <v>500000</v>
      </c>
      <c r="H147" s="262"/>
      <c r="I147" s="326"/>
    </row>
    <row r="148" spans="1:9" s="36" customFormat="1" ht="21" customHeight="1" x14ac:dyDescent="0.2">
      <c r="A148" s="347"/>
      <c r="B148" s="24">
        <v>86791</v>
      </c>
      <c r="C148" s="88" t="s">
        <v>514</v>
      </c>
      <c r="D148" s="380"/>
      <c r="E148" s="350"/>
      <c r="F148" s="353"/>
      <c r="G148" s="87">
        <v>1300000</v>
      </c>
      <c r="H148" s="262"/>
      <c r="I148" s="326"/>
    </row>
    <row r="149" spans="1:9" s="36" customFormat="1" ht="21.75" customHeight="1" x14ac:dyDescent="0.2">
      <c r="A149" s="17">
        <f>A146+1</f>
        <v>23</v>
      </c>
      <c r="B149" s="24">
        <v>86844</v>
      </c>
      <c r="C149" s="58" t="s">
        <v>513</v>
      </c>
      <c r="D149" s="257" t="s">
        <v>32</v>
      </c>
      <c r="E149" s="70" t="s">
        <v>97</v>
      </c>
      <c r="F149" s="71" t="s">
        <v>584</v>
      </c>
      <c r="G149" s="5">
        <v>450000</v>
      </c>
      <c r="H149" s="262"/>
      <c r="I149" s="326"/>
    </row>
    <row r="150" spans="1:9" ht="21.75" customHeight="1" x14ac:dyDescent="0.2">
      <c r="A150" s="28">
        <f>A149+1</f>
        <v>24</v>
      </c>
      <c r="B150" s="115">
        <v>87460</v>
      </c>
      <c r="C150" s="114" t="s">
        <v>528</v>
      </c>
      <c r="D150" s="155" t="s">
        <v>21</v>
      </c>
      <c r="E150" s="318" t="s">
        <v>97</v>
      </c>
      <c r="F150" s="323" t="s">
        <v>584</v>
      </c>
      <c r="G150" s="335">
        <v>500000</v>
      </c>
      <c r="I150" s="326"/>
    </row>
    <row r="151" spans="1:9" s="76" customFormat="1" ht="32.25" customHeight="1" x14ac:dyDescent="0.2">
      <c r="A151" s="106">
        <f>COUNT(A123:A150)</f>
        <v>24</v>
      </c>
      <c r="B151" s="227"/>
      <c r="C151" s="183" t="s">
        <v>312</v>
      </c>
      <c r="D151" s="247"/>
      <c r="E151" s="247"/>
      <c r="F151" s="247"/>
      <c r="G151" s="185">
        <f>SUM(G123:G150)</f>
        <v>32095259</v>
      </c>
      <c r="H151" s="262"/>
      <c r="I151" s="326"/>
    </row>
    <row r="152" spans="1:9" s="76" customFormat="1" ht="21" customHeight="1" x14ac:dyDescent="0.2">
      <c r="A152" s="308"/>
      <c r="B152" s="237"/>
      <c r="C152" s="55"/>
      <c r="D152" s="207"/>
      <c r="E152" s="207"/>
      <c r="F152" s="207"/>
      <c r="G152" s="190"/>
      <c r="H152" s="262"/>
      <c r="I152" s="326"/>
    </row>
    <row r="153" spans="1:9" s="76" customFormat="1" ht="21" customHeight="1" x14ac:dyDescent="0.2">
      <c r="A153" s="124"/>
      <c r="B153" s="237"/>
      <c r="C153" s="55"/>
      <c r="D153" s="207"/>
      <c r="E153" s="207"/>
      <c r="F153" s="207"/>
      <c r="G153" s="190"/>
      <c r="H153" s="262"/>
      <c r="I153" s="326"/>
    </row>
    <row r="154" spans="1:9" s="76" customFormat="1" ht="21" customHeight="1" x14ac:dyDescent="0.2">
      <c r="A154" s="124"/>
      <c r="B154" s="237"/>
      <c r="C154" s="55"/>
      <c r="D154" s="207"/>
      <c r="E154" s="207"/>
      <c r="F154" s="207"/>
      <c r="G154" s="190"/>
      <c r="H154" s="262"/>
      <c r="I154" s="326"/>
    </row>
    <row r="155" spans="1:9" s="76" customFormat="1" ht="21" customHeight="1" x14ac:dyDescent="0.2">
      <c r="A155" s="124"/>
      <c r="B155" s="237"/>
      <c r="C155" s="55"/>
      <c r="D155" s="207"/>
      <c r="E155" s="207"/>
      <c r="F155" s="207"/>
      <c r="G155" s="190"/>
      <c r="H155" s="262"/>
      <c r="I155" s="326"/>
    </row>
    <row r="156" spans="1:9" s="76" customFormat="1" ht="21" customHeight="1" x14ac:dyDescent="0.2">
      <c r="A156" s="124"/>
      <c r="B156" s="237"/>
      <c r="C156" s="55"/>
      <c r="D156" s="207"/>
      <c r="E156" s="207"/>
      <c r="F156" s="207"/>
      <c r="G156" s="190"/>
      <c r="H156" s="262"/>
      <c r="I156" s="326"/>
    </row>
    <row r="157" spans="1:9" s="76" customFormat="1" ht="21" customHeight="1" x14ac:dyDescent="0.2">
      <c r="A157" s="124"/>
      <c r="B157" s="237"/>
      <c r="C157" s="55"/>
      <c r="D157" s="207"/>
      <c r="E157" s="207"/>
      <c r="F157" s="207"/>
      <c r="G157" s="190"/>
      <c r="H157" s="262"/>
      <c r="I157" s="326"/>
    </row>
    <row r="158" spans="1:9" s="76" customFormat="1" ht="18" x14ac:dyDescent="0.2">
      <c r="A158" s="357" t="s">
        <v>87</v>
      </c>
      <c r="B158" s="357"/>
      <c r="C158" s="357"/>
      <c r="D158" s="357"/>
      <c r="E158" s="357"/>
      <c r="F158" s="357"/>
      <c r="G158" s="357"/>
      <c r="H158" s="262"/>
      <c r="I158" s="326"/>
    </row>
    <row r="159" spans="1:9" s="76" customFormat="1" ht="23.45" customHeight="1" x14ac:dyDescent="0.2">
      <c r="A159" s="356" t="s">
        <v>558</v>
      </c>
      <c r="B159" s="356"/>
      <c r="C159" s="356"/>
      <c r="D159" s="356"/>
      <c r="E159" s="356"/>
      <c r="F159" s="356"/>
      <c r="G159" s="356"/>
      <c r="H159" s="262"/>
      <c r="I159" s="326"/>
    </row>
    <row r="160" spans="1:9" s="76" customFormat="1" ht="50.1" customHeight="1" x14ac:dyDescent="0.2">
      <c r="A160" s="196" t="s">
        <v>14</v>
      </c>
      <c r="B160" s="233" t="s">
        <v>15</v>
      </c>
      <c r="C160" s="196" t="s">
        <v>358</v>
      </c>
      <c r="D160" s="196" t="s">
        <v>1</v>
      </c>
      <c r="E160" s="196" t="s">
        <v>18</v>
      </c>
      <c r="F160" s="196" t="s">
        <v>17</v>
      </c>
      <c r="G160" s="198" t="s">
        <v>3</v>
      </c>
      <c r="H160" s="262"/>
      <c r="I160" s="326"/>
    </row>
    <row r="161" spans="1:9" s="76" customFormat="1" ht="21.75" customHeight="1" x14ac:dyDescent="0.2">
      <c r="A161" s="370">
        <v>1</v>
      </c>
      <c r="B161" s="238">
        <v>72015</v>
      </c>
      <c r="C161" s="133" t="s">
        <v>359</v>
      </c>
      <c r="D161" s="133" t="s">
        <v>88</v>
      </c>
      <c r="E161" s="92" t="s">
        <v>6</v>
      </c>
      <c r="F161" s="168" t="s">
        <v>186</v>
      </c>
      <c r="G161" s="134">
        <v>35778000</v>
      </c>
      <c r="H161" s="262"/>
      <c r="I161" s="326"/>
    </row>
    <row r="162" spans="1:9" s="76" customFormat="1" ht="21" customHeight="1" x14ac:dyDescent="0.2">
      <c r="A162" s="371"/>
      <c r="B162" s="79">
        <v>72317</v>
      </c>
      <c r="C162" s="68" t="s">
        <v>355</v>
      </c>
      <c r="D162" s="68" t="s">
        <v>88</v>
      </c>
      <c r="E162" s="65" t="s">
        <v>6</v>
      </c>
      <c r="F162" s="143" t="s">
        <v>186</v>
      </c>
      <c r="G162" s="127">
        <v>364676</v>
      </c>
      <c r="H162" s="262"/>
      <c r="I162" s="326"/>
    </row>
    <row r="163" spans="1:9" ht="21" customHeight="1" x14ac:dyDescent="0.2">
      <c r="A163" s="371"/>
      <c r="B163" s="101">
        <v>72318</v>
      </c>
      <c r="C163" s="214" t="s">
        <v>356</v>
      </c>
      <c r="D163" s="68" t="s">
        <v>88</v>
      </c>
      <c r="E163" s="312" t="s">
        <v>6</v>
      </c>
      <c r="F163" s="146" t="s">
        <v>186</v>
      </c>
      <c r="G163" s="313">
        <v>1500000</v>
      </c>
      <c r="I163" s="326"/>
    </row>
    <row r="164" spans="1:9" ht="21" customHeight="1" x14ac:dyDescent="0.2">
      <c r="A164" s="371"/>
      <c r="B164" s="101">
        <v>72321</v>
      </c>
      <c r="C164" s="214" t="s">
        <v>532</v>
      </c>
      <c r="D164" s="214" t="s">
        <v>88</v>
      </c>
      <c r="E164" s="312" t="s">
        <v>6</v>
      </c>
      <c r="F164" s="146" t="s">
        <v>186</v>
      </c>
      <c r="G164" s="313">
        <v>37820.9</v>
      </c>
      <c r="I164" s="326"/>
    </row>
    <row r="165" spans="1:9" ht="21" customHeight="1" x14ac:dyDescent="0.2">
      <c r="A165" s="371"/>
      <c r="B165" s="101">
        <v>72322</v>
      </c>
      <c r="C165" s="214" t="s">
        <v>553</v>
      </c>
      <c r="D165" s="214" t="s">
        <v>88</v>
      </c>
      <c r="E165" s="312" t="s">
        <v>554</v>
      </c>
      <c r="F165" s="146" t="s">
        <v>186</v>
      </c>
      <c r="G165" s="313">
        <v>737494</v>
      </c>
      <c r="I165" s="326"/>
    </row>
    <row r="166" spans="1:9" ht="21" customHeight="1" x14ac:dyDescent="0.2">
      <c r="A166" s="372"/>
      <c r="B166" s="115">
        <v>72323</v>
      </c>
      <c r="C166" s="155" t="s">
        <v>568</v>
      </c>
      <c r="D166" s="155" t="s">
        <v>88</v>
      </c>
      <c r="E166" s="156" t="s">
        <v>6</v>
      </c>
      <c r="F166" s="157" t="s">
        <v>186</v>
      </c>
      <c r="G166" s="158">
        <v>276354.96999999997</v>
      </c>
      <c r="I166" s="326"/>
    </row>
    <row r="167" spans="1:9" ht="32.25" customHeight="1" x14ac:dyDescent="0.2">
      <c r="A167" s="106">
        <f>COUNT(A161:A163)</f>
        <v>1</v>
      </c>
      <c r="B167" s="227"/>
      <c r="C167" s="107" t="s">
        <v>357</v>
      </c>
      <c r="D167" s="106"/>
      <c r="E167" s="184"/>
      <c r="F167" s="184"/>
      <c r="G167" s="110">
        <f>SUM(G161:G166)</f>
        <v>38694345.869999997</v>
      </c>
      <c r="I167" s="326"/>
    </row>
    <row r="168" spans="1:9" ht="21" customHeight="1" x14ac:dyDescent="0.2">
      <c r="A168" s="287" t="s">
        <v>478</v>
      </c>
      <c r="B168" s="232"/>
      <c r="C168" s="73"/>
      <c r="D168" s="72"/>
      <c r="E168" s="74"/>
      <c r="F168" s="74"/>
      <c r="G168" s="154"/>
      <c r="I168" s="326"/>
    </row>
    <row r="169" spans="1:9" ht="21" customHeight="1" x14ac:dyDescent="0.2">
      <c r="A169" s="77" t="s">
        <v>479</v>
      </c>
      <c r="B169" s="232"/>
      <c r="C169" s="73"/>
      <c r="D169" s="72"/>
      <c r="E169" s="74"/>
      <c r="F169" s="74"/>
      <c r="G169" s="75"/>
      <c r="I169" s="326"/>
    </row>
    <row r="170" spans="1:9" ht="18" x14ac:dyDescent="0.2">
      <c r="A170" s="124"/>
      <c r="B170" s="55"/>
      <c r="C170" s="55"/>
      <c r="D170" s="55"/>
      <c r="E170" s="205"/>
      <c r="F170" s="55"/>
      <c r="G170" s="283"/>
      <c r="I170" s="326"/>
    </row>
    <row r="171" spans="1:9" ht="21" customHeight="1" x14ac:dyDescent="0.2">
      <c r="A171" s="124"/>
      <c r="B171" s="55"/>
      <c r="C171" s="55"/>
      <c r="D171" s="55"/>
      <c r="E171" s="205"/>
      <c r="F171" s="55"/>
      <c r="G171" s="283"/>
      <c r="I171" s="326"/>
    </row>
    <row r="172" spans="1:9" ht="50.1" customHeight="1" x14ac:dyDescent="0.2">
      <c r="A172" s="31" t="s">
        <v>14</v>
      </c>
      <c r="B172" s="229" t="s">
        <v>15</v>
      </c>
      <c r="C172" s="31" t="s">
        <v>13</v>
      </c>
      <c r="D172" s="31" t="s">
        <v>1</v>
      </c>
      <c r="E172" s="31" t="s">
        <v>18</v>
      </c>
      <c r="F172" s="31" t="s">
        <v>17</v>
      </c>
      <c r="G172" s="1" t="s">
        <v>3</v>
      </c>
      <c r="I172" s="326"/>
    </row>
    <row r="173" spans="1:9" s="36" customFormat="1" ht="21.75" customHeight="1" x14ac:dyDescent="0.2">
      <c r="A173" s="281">
        <v>1</v>
      </c>
      <c r="B173" s="272">
        <v>83634</v>
      </c>
      <c r="C173" s="133" t="s">
        <v>426</v>
      </c>
      <c r="D173" s="133" t="s">
        <v>427</v>
      </c>
      <c r="E173" s="212" t="s">
        <v>73</v>
      </c>
      <c r="F173" s="149" t="s">
        <v>422</v>
      </c>
      <c r="G173" s="271">
        <v>146000</v>
      </c>
      <c r="H173" s="262"/>
      <c r="I173" s="326"/>
    </row>
    <row r="174" spans="1:9" ht="21.75" customHeight="1" x14ac:dyDescent="0.2">
      <c r="A174" s="37">
        <f>A173+1</f>
        <v>2</v>
      </c>
      <c r="B174" s="24">
        <v>87362</v>
      </c>
      <c r="C174" s="18" t="s">
        <v>300</v>
      </c>
      <c r="D174" s="57" t="s">
        <v>340</v>
      </c>
      <c r="E174" s="21" t="s">
        <v>78</v>
      </c>
      <c r="F174" s="143" t="s">
        <v>282</v>
      </c>
      <c r="G174" s="5">
        <v>108000</v>
      </c>
      <c r="I174" s="326"/>
    </row>
    <row r="175" spans="1:9" s="25" customFormat="1" ht="21.75" customHeight="1" x14ac:dyDescent="0.2">
      <c r="A175" s="37">
        <f t="shared" ref="A175:A200" si="9">A174+1</f>
        <v>3</v>
      </c>
      <c r="B175" s="24">
        <v>86756</v>
      </c>
      <c r="C175" s="91" t="s">
        <v>85</v>
      </c>
      <c r="D175" s="91" t="s">
        <v>33</v>
      </c>
      <c r="E175" s="60" t="s">
        <v>86</v>
      </c>
      <c r="F175" s="143" t="s">
        <v>563</v>
      </c>
      <c r="G175" s="5" t="s">
        <v>27</v>
      </c>
      <c r="H175" s="262"/>
      <c r="I175" s="326"/>
    </row>
    <row r="176" spans="1:9" s="25" customFormat="1" ht="21.75" customHeight="1" x14ac:dyDescent="0.2">
      <c r="A176" s="37">
        <f t="shared" si="9"/>
        <v>4</v>
      </c>
      <c r="B176" s="49">
        <v>87376</v>
      </c>
      <c r="C176" s="91" t="s">
        <v>288</v>
      </c>
      <c r="D176" s="91" t="s">
        <v>289</v>
      </c>
      <c r="E176" s="21" t="s">
        <v>56</v>
      </c>
      <c r="F176" s="143" t="s">
        <v>584</v>
      </c>
      <c r="G176" s="5">
        <v>111100</v>
      </c>
      <c r="H176" s="262"/>
      <c r="I176" s="326"/>
    </row>
    <row r="177" spans="1:9" s="25" customFormat="1" ht="21.75" customHeight="1" x14ac:dyDescent="0.2">
      <c r="A177" s="37">
        <f t="shared" si="9"/>
        <v>5</v>
      </c>
      <c r="B177" s="24">
        <v>87473</v>
      </c>
      <c r="C177" s="69" t="s">
        <v>573</v>
      </c>
      <c r="D177" s="69" t="s">
        <v>574</v>
      </c>
      <c r="E177" s="122" t="s">
        <v>305</v>
      </c>
      <c r="F177" s="143" t="s">
        <v>584</v>
      </c>
      <c r="G177" s="99">
        <v>50105.760000000002</v>
      </c>
      <c r="H177" s="262"/>
      <c r="I177" s="326"/>
    </row>
    <row r="178" spans="1:9" ht="21.75" customHeight="1" x14ac:dyDescent="0.2">
      <c r="A178" s="37">
        <f t="shared" si="9"/>
        <v>6</v>
      </c>
      <c r="B178" s="32">
        <v>87141</v>
      </c>
      <c r="C178" s="38" t="s">
        <v>388</v>
      </c>
      <c r="D178" s="257" t="s">
        <v>104</v>
      </c>
      <c r="E178" s="17" t="s">
        <v>295</v>
      </c>
      <c r="F178" s="143" t="s">
        <v>272</v>
      </c>
      <c r="G178" s="6">
        <v>43552147.009999998</v>
      </c>
      <c r="I178" s="326"/>
    </row>
    <row r="179" spans="1:9" ht="21.75" customHeight="1" x14ac:dyDescent="0.2">
      <c r="A179" s="37">
        <f t="shared" si="9"/>
        <v>7</v>
      </c>
      <c r="B179" s="32">
        <v>87391</v>
      </c>
      <c r="C179" s="38" t="s">
        <v>432</v>
      </c>
      <c r="D179" s="257" t="s">
        <v>104</v>
      </c>
      <c r="E179" s="17" t="s">
        <v>295</v>
      </c>
      <c r="F179" s="143" t="s">
        <v>584</v>
      </c>
      <c r="G179" s="6">
        <v>8500000</v>
      </c>
      <c r="I179" s="326"/>
    </row>
    <row r="180" spans="1:9" ht="21.75" customHeight="1" x14ac:dyDescent="0.2">
      <c r="A180" s="37">
        <f t="shared" si="9"/>
        <v>8</v>
      </c>
      <c r="B180" s="24">
        <v>83638</v>
      </c>
      <c r="C180" s="18" t="s">
        <v>393</v>
      </c>
      <c r="D180" s="91" t="s">
        <v>102</v>
      </c>
      <c r="E180" s="17" t="s">
        <v>68</v>
      </c>
      <c r="F180" s="143" t="s">
        <v>392</v>
      </c>
      <c r="G180" s="5">
        <v>561474</v>
      </c>
      <c r="I180" s="326"/>
    </row>
    <row r="181" spans="1:9" ht="21.75" customHeight="1" x14ac:dyDescent="0.2">
      <c r="A181" s="37">
        <f t="shared" si="9"/>
        <v>9</v>
      </c>
      <c r="B181" s="48">
        <v>87444</v>
      </c>
      <c r="C181" s="18" t="s">
        <v>447</v>
      </c>
      <c r="D181" s="91" t="s">
        <v>449</v>
      </c>
      <c r="E181" s="44" t="s">
        <v>436</v>
      </c>
      <c r="F181" s="94" t="s">
        <v>493</v>
      </c>
      <c r="G181" s="5">
        <v>500000</v>
      </c>
      <c r="I181" s="326"/>
    </row>
    <row r="182" spans="1:9" ht="21.75" customHeight="1" x14ac:dyDescent="0.2">
      <c r="A182" s="37">
        <f t="shared" si="9"/>
        <v>10</v>
      </c>
      <c r="B182" s="24">
        <v>87366</v>
      </c>
      <c r="C182" s="83" t="s">
        <v>299</v>
      </c>
      <c r="D182" s="69" t="s">
        <v>121</v>
      </c>
      <c r="E182" s="21" t="s">
        <v>78</v>
      </c>
      <c r="F182" s="143" t="s">
        <v>282</v>
      </c>
      <c r="G182" s="99">
        <v>395848</v>
      </c>
      <c r="I182" s="326"/>
    </row>
    <row r="183" spans="1:9" ht="21.75" customHeight="1" x14ac:dyDescent="0.2">
      <c r="A183" s="37">
        <f t="shared" si="9"/>
        <v>11</v>
      </c>
      <c r="B183" s="24">
        <v>83332</v>
      </c>
      <c r="C183" s="38" t="s">
        <v>51</v>
      </c>
      <c r="D183" s="91" t="s">
        <v>52</v>
      </c>
      <c r="E183" s="17" t="s">
        <v>53</v>
      </c>
      <c r="F183" s="19" t="s">
        <v>584</v>
      </c>
      <c r="G183" s="5">
        <v>8503919.9299999997</v>
      </c>
      <c r="I183" s="326"/>
    </row>
    <row r="184" spans="1:9" ht="21.75" customHeight="1" x14ac:dyDescent="0.2">
      <c r="A184" s="37">
        <f t="shared" si="9"/>
        <v>12</v>
      </c>
      <c r="B184" s="24">
        <v>83414</v>
      </c>
      <c r="C184" s="38" t="s">
        <v>79</v>
      </c>
      <c r="D184" s="91" t="s">
        <v>139</v>
      </c>
      <c r="E184" s="17" t="s">
        <v>53</v>
      </c>
      <c r="F184" s="143" t="s">
        <v>584</v>
      </c>
      <c r="G184" s="5">
        <v>1302840</v>
      </c>
      <c r="I184" s="326"/>
    </row>
    <row r="185" spans="1:9" ht="21.75" customHeight="1" x14ac:dyDescent="0.2">
      <c r="A185" s="37">
        <f t="shared" si="9"/>
        <v>13</v>
      </c>
      <c r="B185" s="24">
        <v>87448</v>
      </c>
      <c r="C185" s="38" t="s">
        <v>435</v>
      </c>
      <c r="D185" s="91" t="s">
        <v>41</v>
      </c>
      <c r="E185" s="60" t="s">
        <v>436</v>
      </c>
      <c r="F185" s="149" t="s">
        <v>492</v>
      </c>
      <c r="G185" s="344">
        <v>345310.22</v>
      </c>
      <c r="I185" s="326"/>
    </row>
    <row r="186" spans="1:9" ht="21.75" customHeight="1" x14ac:dyDescent="0.2">
      <c r="A186" s="37">
        <f t="shared" si="9"/>
        <v>14</v>
      </c>
      <c r="B186" s="24">
        <v>86708</v>
      </c>
      <c r="C186" s="66" t="s">
        <v>140</v>
      </c>
      <c r="D186" s="91" t="s">
        <v>46</v>
      </c>
      <c r="E186" s="116" t="s">
        <v>73</v>
      </c>
      <c r="F186" s="148" t="s">
        <v>418</v>
      </c>
      <c r="G186" s="345">
        <v>8725494.9600000009</v>
      </c>
      <c r="I186" s="326"/>
    </row>
    <row r="187" spans="1:9" ht="21.75" customHeight="1" x14ac:dyDescent="0.2">
      <c r="A187" s="37">
        <f t="shared" si="9"/>
        <v>15</v>
      </c>
      <c r="B187" s="48">
        <v>83605</v>
      </c>
      <c r="C187" s="83" t="s">
        <v>251</v>
      </c>
      <c r="D187" s="91" t="s">
        <v>46</v>
      </c>
      <c r="E187" s="146" t="s">
        <v>73</v>
      </c>
      <c r="F187" s="148" t="s">
        <v>143</v>
      </c>
      <c r="G187" s="56">
        <v>794905.89999999991</v>
      </c>
      <c r="I187" s="326"/>
    </row>
    <row r="188" spans="1:9" ht="21.75" customHeight="1" x14ac:dyDescent="0.2">
      <c r="A188" s="37">
        <f t="shared" si="9"/>
        <v>16</v>
      </c>
      <c r="B188" s="24">
        <v>83617</v>
      </c>
      <c r="C188" s="18" t="s">
        <v>290</v>
      </c>
      <c r="D188" s="91" t="s">
        <v>46</v>
      </c>
      <c r="E188" s="146" t="s">
        <v>73</v>
      </c>
      <c r="F188" s="194" t="s">
        <v>291</v>
      </c>
      <c r="G188" s="179">
        <v>88000</v>
      </c>
      <c r="I188" s="326"/>
    </row>
    <row r="189" spans="1:9" ht="21.75" customHeight="1" x14ac:dyDescent="0.2">
      <c r="A189" s="37">
        <f t="shared" si="9"/>
        <v>17</v>
      </c>
      <c r="B189" s="24">
        <v>86898</v>
      </c>
      <c r="C189" s="18" t="s">
        <v>264</v>
      </c>
      <c r="D189" s="91" t="s">
        <v>46</v>
      </c>
      <c r="E189" s="146" t="s">
        <v>73</v>
      </c>
      <c r="F189" s="194" t="s">
        <v>439</v>
      </c>
      <c r="G189" s="179">
        <v>103322.95</v>
      </c>
      <c r="I189" s="326"/>
    </row>
    <row r="190" spans="1:9" ht="21.75" customHeight="1" x14ac:dyDescent="0.2">
      <c r="A190" s="37">
        <f t="shared" si="9"/>
        <v>18</v>
      </c>
      <c r="B190" s="24">
        <v>83579</v>
      </c>
      <c r="C190" s="18" t="s">
        <v>257</v>
      </c>
      <c r="D190" s="91" t="s">
        <v>256</v>
      </c>
      <c r="E190" s="143" t="s">
        <v>260</v>
      </c>
      <c r="F190" s="181" t="s">
        <v>584</v>
      </c>
      <c r="G190" s="5">
        <v>1371920</v>
      </c>
      <c r="I190" s="326"/>
    </row>
    <row r="191" spans="1:9" s="36" customFormat="1" ht="21.75" customHeight="1" x14ac:dyDescent="0.2">
      <c r="A191" s="37">
        <f t="shared" si="9"/>
        <v>19</v>
      </c>
      <c r="B191" s="272">
        <v>83653</v>
      </c>
      <c r="C191" s="215" t="s">
        <v>499</v>
      </c>
      <c r="D191" s="215" t="s">
        <v>256</v>
      </c>
      <c r="E191" s="297" t="s">
        <v>6</v>
      </c>
      <c r="F191" s="149" t="s">
        <v>584</v>
      </c>
      <c r="G191" s="271">
        <v>2000000</v>
      </c>
      <c r="H191" s="262"/>
      <c r="I191" s="326"/>
    </row>
    <row r="192" spans="1:9" ht="21.75" customHeight="1" x14ac:dyDescent="0.2">
      <c r="A192" s="37">
        <f t="shared" si="9"/>
        <v>20</v>
      </c>
      <c r="B192" s="49">
        <v>83593</v>
      </c>
      <c r="C192" s="43" t="s">
        <v>386</v>
      </c>
      <c r="D192" s="105" t="s">
        <v>362</v>
      </c>
      <c r="E192" s="146" t="s">
        <v>363</v>
      </c>
      <c r="F192" s="180" t="s">
        <v>584</v>
      </c>
      <c r="G192" s="56">
        <v>348080</v>
      </c>
      <c r="I192" s="326"/>
    </row>
    <row r="193" spans="1:9" ht="21.75" customHeight="1" x14ac:dyDescent="0.2">
      <c r="A193" s="37">
        <f t="shared" si="9"/>
        <v>21</v>
      </c>
      <c r="B193" s="49">
        <v>87484</v>
      </c>
      <c r="C193" s="43" t="s">
        <v>575</v>
      </c>
      <c r="D193" s="105" t="s">
        <v>362</v>
      </c>
      <c r="E193" s="146" t="s">
        <v>576</v>
      </c>
      <c r="F193" s="180" t="s">
        <v>584</v>
      </c>
      <c r="G193" s="56">
        <v>20000000</v>
      </c>
      <c r="I193" s="326"/>
    </row>
    <row r="194" spans="1:9" ht="21.75" customHeight="1" x14ac:dyDescent="0.2">
      <c r="A194" s="37">
        <f t="shared" si="9"/>
        <v>22</v>
      </c>
      <c r="B194" s="24">
        <v>83621</v>
      </c>
      <c r="C194" s="43" t="s">
        <v>387</v>
      </c>
      <c r="D194" s="105" t="s">
        <v>324</v>
      </c>
      <c r="E194" s="146" t="s">
        <v>323</v>
      </c>
      <c r="F194" s="180" t="s">
        <v>584</v>
      </c>
      <c r="G194" s="56" t="s">
        <v>325</v>
      </c>
      <c r="I194" s="326"/>
    </row>
    <row r="195" spans="1:9" ht="21.75" customHeight="1" x14ac:dyDescent="0.2">
      <c r="A195" s="37">
        <f t="shared" si="9"/>
        <v>23</v>
      </c>
      <c r="B195" s="24">
        <v>86877</v>
      </c>
      <c r="C195" s="38" t="s">
        <v>191</v>
      </c>
      <c r="D195" s="91" t="s">
        <v>62</v>
      </c>
      <c r="E195" s="21" t="s">
        <v>56</v>
      </c>
      <c r="F195" s="143" t="s">
        <v>584</v>
      </c>
      <c r="G195" s="167">
        <v>200000</v>
      </c>
      <c r="I195" s="326"/>
    </row>
    <row r="196" spans="1:9" ht="21.75" customHeight="1" x14ac:dyDescent="0.2">
      <c r="A196" s="37">
        <f t="shared" si="9"/>
        <v>24</v>
      </c>
      <c r="B196" s="24">
        <v>87315</v>
      </c>
      <c r="C196" s="18" t="s">
        <v>204</v>
      </c>
      <c r="D196" s="91" t="s">
        <v>141</v>
      </c>
      <c r="E196" s="21" t="s">
        <v>28</v>
      </c>
      <c r="F196" s="194" t="s">
        <v>541</v>
      </c>
      <c r="G196" s="5">
        <v>1244000</v>
      </c>
      <c r="I196" s="326"/>
    </row>
    <row r="197" spans="1:9" ht="21.75" customHeight="1" x14ac:dyDescent="0.2">
      <c r="A197" s="37">
        <f t="shared" si="9"/>
        <v>25</v>
      </c>
      <c r="B197" s="24">
        <v>87451</v>
      </c>
      <c r="C197" s="18" t="s">
        <v>450</v>
      </c>
      <c r="D197" s="91" t="s">
        <v>210</v>
      </c>
      <c r="E197" s="21" t="s">
        <v>451</v>
      </c>
      <c r="F197" s="143" t="s">
        <v>494</v>
      </c>
      <c r="G197" s="5">
        <v>296000</v>
      </c>
      <c r="I197" s="326"/>
    </row>
    <row r="198" spans="1:9" ht="21.75" customHeight="1" x14ac:dyDescent="0.2">
      <c r="A198" s="37">
        <f t="shared" si="9"/>
        <v>26</v>
      </c>
      <c r="B198" s="24">
        <v>87435</v>
      </c>
      <c r="C198" s="18" t="s">
        <v>433</v>
      </c>
      <c r="D198" s="91" t="s">
        <v>452</v>
      </c>
      <c r="E198" s="21" t="s">
        <v>434</v>
      </c>
      <c r="F198" s="143" t="s">
        <v>495</v>
      </c>
      <c r="G198" s="5">
        <v>395740.2</v>
      </c>
      <c r="I198" s="326"/>
    </row>
    <row r="199" spans="1:9" ht="21.75" customHeight="1" x14ac:dyDescent="0.2">
      <c r="A199" s="37">
        <f t="shared" si="9"/>
        <v>27</v>
      </c>
      <c r="B199" s="24">
        <v>86759</v>
      </c>
      <c r="C199" s="18" t="s">
        <v>95</v>
      </c>
      <c r="D199" s="91" t="s">
        <v>12</v>
      </c>
      <c r="E199" s="21" t="s">
        <v>124</v>
      </c>
      <c r="F199" s="151" t="s">
        <v>368</v>
      </c>
      <c r="G199" s="5">
        <v>3080149.66</v>
      </c>
      <c r="I199" s="326"/>
    </row>
    <row r="200" spans="1:9" ht="21.75" customHeight="1" x14ac:dyDescent="0.2">
      <c r="A200" s="318">
        <f t="shared" si="9"/>
        <v>28</v>
      </c>
      <c r="B200" s="239">
        <v>83584</v>
      </c>
      <c r="C200" s="208" t="s">
        <v>258</v>
      </c>
      <c r="D200" s="258" t="s">
        <v>12</v>
      </c>
      <c r="E200" s="157" t="s">
        <v>260</v>
      </c>
      <c r="F200" s="209" t="s">
        <v>584</v>
      </c>
      <c r="G200" s="290">
        <v>500000</v>
      </c>
      <c r="I200" s="326"/>
    </row>
    <row r="201" spans="1:9" ht="21" customHeight="1" x14ac:dyDescent="0.2">
      <c r="A201" s="26"/>
      <c r="B201" s="132"/>
      <c r="C201" s="39"/>
      <c r="D201" s="26"/>
      <c r="E201" s="63"/>
      <c r="F201" s="170"/>
      <c r="G201" s="161"/>
      <c r="I201" s="326"/>
    </row>
    <row r="202" spans="1:9" ht="21" customHeight="1" x14ac:dyDescent="0.2">
      <c r="A202" s="26"/>
      <c r="B202" s="132"/>
      <c r="C202" s="39"/>
      <c r="D202" s="26"/>
      <c r="E202" s="63"/>
      <c r="F202" s="170"/>
      <c r="G202" s="161"/>
      <c r="I202" s="326"/>
    </row>
    <row r="203" spans="1:9" ht="21" customHeight="1" x14ac:dyDescent="0.2">
      <c r="A203" s="26"/>
      <c r="B203" s="132"/>
      <c r="C203" s="39"/>
      <c r="D203" s="26"/>
      <c r="E203" s="63"/>
      <c r="F203" s="170"/>
      <c r="G203" s="161"/>
      <c r="I203" s="326"/>
    </row>
    <row r="204" spans="1:9" ht="21" customHeight="1" x14ac:dyDescent="0.2">
      <c r="A204" s="26"/>
      <c r="B204" s="132"/>
      <c r="C204" s="39"/>
      <c r="D204" s="26"/>
      <c r="E204" s="63"/>
      <c r="F204" s="170"/>
      <c r="G204" s="161"/>
      <c r="I204" s="326"/>
    </row>
    <row r="205" spans="1:9" ht="21.75" customHeight="1" x14ac:dyDescent="0.2">
      <c r="A205" s="357" t="s">
        <v>87</v>
      </c>
      <c r="B205" s="357"/>
      <c r="C205" s="357"/>
      <c r="D205" s="357"/>
      <c r="E205" s="357"/>
      <c r="F205" s="357"/>
      <c r="G205" s="357"/>
      <c r="I205" s="326"/>
    </row>
    <row r="206" spans="1:9" ht="21" customHeight="1" x14ac:dyDescent="0.2">
      <c r="A206" s="356" t="s">
        <v>558</v>
      </c>
      <c r="B206" s="356"/>
      <c r="C206" s="356"/>
      <c r="D206" s="356"/>
      <c r="E206" s="356"/>
      <c r="F206" s="356"/>
      <c r="G206" s="356"/>
      <c r="I206" s="326"/>
    </row>
    <row r="207" spans="1:9" ht="50.1" customHeight="1" x14ac:dyDescent="0.2">
      <c r="A207" s="31" t="s">
        <v>14</v>
      </c>
      <c r="B207" s="229" t="s">
        <v>15</v>
      </c>
      <c r="C207" s="31" t="s">
        <v>13</v>
      </c>
      <c r="D207" s="31" t="s">
        <v>1</v>
      </c>
      <c r="E207" s="31" t="s">
        <v>18</v>
      </c>
      <c r="F207" s="31" t="s">
        <v>17</v>
      </c>
      <c r="G207" s="1" t="s">
        <v>3</v>
      </c>
      <c r="I207" s="326"/>
    </row>
    <row r="208" spans="1:9" ht="21.75" customHeight="1" x14ac:dyDescent="0.2">
      <c r="A208" s="41">
        <f>A200+1</f>
        <v>29</v>
      </c>
      <c r="B208" s="240">
        <v>87353</v>
      </c>
      <c r="C208" s="343" t="s">
        <v>415</v>
      </c>
      <c r="D208" s="91" t="s">
        <v>319</v>
      </c>
      <c r="E208" s="143" t="s">
        <v>305</v>
      </c>
      <c r="F208" s="195" t="s">
        <v>584</v>
      </c>
      <c r="G208" s="291">
        <v>62179.7</v>
      </c>
      <c r="I208" s="326"/>
    </row>
    <row r="209" spans="1:9" ht="21.75" customHeight="1" x14ac:dyDescent="0.2">
      <c r="A209" s="41">
        <f t="shared" ref="A209:A215" si="10">A208+1</f>
        <v>30</v>
      </c>
      <c r="B209" s="241">
        <v>83590</v>
      </c>
      <c r="C209" s="102" t="s">
        <v>259</v>
      </c>
      <c r="D209" s="102" t="s">
        <v>277</v>
      </c>
      <c r="E209" s="143" t="s">
        <v>260</v>
      </c>
      <c r="F209" s="195" t="s">
        <v>584</v>
      </c>
      <c r="G209" s="103">
        <v>502747</v>
      </c>
      <c r="I209" s="326"/>
    </row>
    <row r="210" spans="1:9" ht="21.75" customHeight="1" x14ac:dyDescent="0.2">
      <c r="A210" s="41">
        <f>A209+1</f>
        <v>31</v>
      </c>
      <c r="B210" s="241">
        <v>83615</v>
      </c>
      <c r="C210" s="88" t="s">
        <v>276</v>
      </c>
      <c r="D210" s="102" t="s">
        <v>277</v>
      </c>
      <c r="E210" s="60" t="s">
        <v>311</v>
      </c>
      <c r="F210" s="149" t="s">
        <v>584</v>
      </c>
      <c r="G210" s="142">
        <v>111524.2</v>
      </c>
      <c r="I210" s="326"/>
    </row>
    <row r="211" spans="1:9" ht="21.75" customHeight="1" x14ac:dyDescent="0.2">
      <c r="A211" s="41">
        <f t="shared" si="10"/>
        <v>32</v>
      </c>
      <c r="B211" s="242">
        <v>87379</v>
      </c>
      <c r="C211" s="88" t="s">
        <v>297</v>
      </c>
      <c r="D211" s="102" t="s">
        <v>277</v>
      </c>
      <c r="E211" s="60" t="s">
        <v>287</v>
      </c>
      <c r="F211" s="149" t="s">
        <v>584</v>
      </c>
      <c r="G211" s="166">
        <v>1375767</v>
      </c>
      <c r="I211" s="326"/>
    </row>
    <row r="212" spans="1:9" ht="21.75" customHeight="1" x14ac:dyDescent="0.2">
      <c r="A212" s="41">
        <f t="shared" si="10"/>
        <v>33</v>
      </c>
      <c r="B212" s="242">
        <v>87447</v>
      </c>
      <c r="C212" s="18" t="s">
        <v>448</v>
      </c>
      <c r="D212" s="102" t="s">
        <v>277</v>
      </c>
      <c r="E212" s="60" t="s">
        <v>436</v>
      </c>
      <c r="F212" s="149" t="s">
        <v>487</v>
      </c>
      <c r="G212" s="142">
        <v>500000</v>
      </c>
      <c r="I212" s="326"/>
    </row>
    <row r="213" spans="1:9" ht="21.75" customHeight="1" x14ac:dyDescent="0.2">
      <c r="A213" s="41">
        <f t="shared" si="10"/>
        <v>34</v>
      </c>
      <c r="B213" s="32">
        <v>87365</v>
      </c>
      <c r="C213" s="86" t="s">
        <v>298</v>
      </c>
      <c r="D213" s="57" t="s">
        <v>254</v>
      </c>
      <c r="E213" s="60" t="s">
        <v>78</v>
      </c>
      <c r="F213" s="149" t="s">
        <v>430</v>
      </c>
      <c r="G213" s="87">
        <v>500000</v>
      </c>
      <c r="I213" s="326"/>
    </row>
    <row r="214" spans="1:9" ht="21.75" customHeight="1" x14ac:dyDescent="0.2">
      <c r="A214" s="41">
        <f>A213+1</f>
        <v>35</v>
      </c>
      <c r="B214" s="235">
        <v>86881</v>
      </c>
      <c r="C214" s="18" t="s">
        <v>175</v>
      </c>
      <c r="D214" s="91" t="s">
        <v>177</v>
      </c>
      <c r="E214" s="17" t="s">
        <v>176</v>
      </c>
      <c r="F214" s="143" t="s">
        <v>399</v>
      </c>
      <c r="G214" s="5">
        <v>394276</v>
      </c>
      <c r="I214" s="326"/>
    </row>
    <row r="215" spans="1:9" ht="21.75" customHeight="1" x14ac:dyDescent="0.2">
      <c r="A215" s="354">
        <f t="shared" si="10"/>
        <v>36</v>
      </c>
      <c r="B215" s="24">
        <v>86664</v>
      </c>
      <c r="C215" s="18" t="s">
        <v>383</v>
      </c>
      <c r="D215" s="91" t="s">
        <v>93</v>
      </c>
      <c r="E215" s="17" t="s">
        <v>68</v>
      </c>
      <c r="F215" s="143" t="s">
        <v>584</v>
      </c>
      <c r="G215" s="320">
        <v>0</v>
      </c>
      <c r="I215" s="326"/>
    </row>
    <row r="216" spans="1:9" ht="21" customHeight="1" x14ac:dyDescent="0.2">
      <c r="A216" s="355"/>
      <c r="B216" s="24">
        <v>87025</v>
      </c>
      <c r="C216" s="18" t="s">
        <v>76</v>
      </c>
      <c r="D216" s="91" t="s">
        <v>103</v>
      </c>
      <c r="E216" s="17" t="s">
        <v>68</v>
      </c>
      <c r="F216" s="143" t="s">
        <v>584</v>
      </c>
      <c r="G216" s="141">
        <v>2855107.89</v>
      </c>
      <c r="I216" s="326"/>
    </row>
    <row r="217" spans="1:9" ht="21.75" customHeight="1" x14ac:dyDescent="0.2">
      <c r="A217" s="28">
        <f>A215+1</f>
        <v>37</v>
      </c>
      <c r="B217" s="118">
        <v>86884</v>
      </c>
      <c r="C217" s="172" t="s">
        <v>268</v>
      </c>
      <c r="D217" s="258" t="s">
        <v>69</v>
      </c>
      <c r="E217" s="119" t="s">
        <v>269</v>
      </c>
      <c r="F217" s="157" t="s">
        <v>584</v>
      </c>
      <c r="G217" s="171">
        <v>1000000</v>
      </c>
      <c r="I217" s="326"/>
    </row>
    <row r="218" spans="1:9" ht="32.25" customHeight="1" x14ac:dyDescent="0.2">
      <c r="A218" s="106">
        <f>COUNT(A208:A217,A173:A200)</f>
        <v>37</v>
      </c>
      <c r="B218" s="227"/>
      <c r="C218" s="107" t="s">
        <v>131</v>
      </c>
      <c r="D218" s="111"/>
      <c r="E218" s="111"/>
      <c r="F218" s="111"/>
      <c r="G218" s="110">
        <f>SUM(G173:G217)</f>
        <v>110525960.38000001</v>
      </c>
      <c r="I218" s="326"/>
    </row>
    <row r="219" spans="1:9" ht="60" customHeight="1" x14ac:dyDescent="0.2">
      <c r="A219" s="286"/>
      <c r="B219" s="243"/>
      <c r="C219" s="35"/>
      <c r="D219" s="9"/>
      <c r="E219" s="9"/>
      <c r="F219" s="9"/>
      <c r="G219" s="10"/>
      <c r="I219" s="326"/>
    </row>
    <row r="220" spans="1:9" ht="50.1" customHeight="1" x14ac:dyDescent="0.2">
      <c r="A220" s="31" t="s">
        <v>14</v>
      </c>
      <c r="B220" s="229" t="s">
        <v>15</v>
      </c>
      <c r="C220" s="31" t="s">
        <v>25</v>
      </c>
      <c r="D220" s="31" t="s">
        <v>1</v>
      </c>
      <c r="E220" s="31" t="s">
        <v>18</v>
      </c>
      <c r="F220" s="31" t="s">
        <v>17</v>
      </c>
      <c r="G220" s="1" t="s">
        <v>3</v>
      </c>
      <c r="I220" s="326"/>
    </row>
    <row r="221" spans="1:9" ht="21.75" customHeight="1" x14ac:dyDescent="0.2">
      <c r="A221" s="41">
        <v>1</v>
      </c>
      <c r="B221" s="24">
        <v>86771</v>
      </c>
      <c r="C221" s="58" t="s">
        <v>111</v>
      </c>
      <c r="D221" s="91" t="s">
        <v>30</v>
      </c>
      <c r="E221" s="21" t="s">
        <v>99</v>
      </c>
      <c r="F221" s="53" t="s">
        <v>584</v>
      </c>
      <c r="G221" s="56">
        <v>210864.93</v>
      </c>
      <c r="I221" s="326"/>
    </row>
    <row r="222" spans="1:9" ht="30" x14ac:dyDescent="0.2">
      <c r="A222" s="17">
        <f>A221+1</f>
        <v>2</v>
      </c>
      <c r="B222" s="17">
        <v>86874</v>
      </c>
      <c r="C222" s="58" t="s">
        <v>166</v>
      </c>
      <c r="D222" s="91" t="s">
        <v>340</v>
      </c>
      <c r="E222" s="273" t="s">
        <v>39</v>
      </c>
      <c r="F222" s="149" t="s">
        <v>584</v>
      </c>
      <c r="G222" s="166">
        <v>671842.48</v>
      </c>
      <c r="I222" s="326"/>
    </row>
    <row r="223" spans="1:9" ht="21.75" customHeight="1" x14ac:dyDescent="0.2">
      <c r="A223" s="17">
        <f t="shared" ref="A223:A231" si="11">A222+1</f>
        <v>3</v>
      </c>
      <c r="B223" s="17">
        <v>87351</v>
      </c>
      <c r="C223" s="58" t="s">
        <v>225</v>
      </c>
      <c r="D223" s="91" t="s">
        <v>340</v>
      </c>
      <c r="E223" s="261" t="s">
        <v>224</v>
      </c>
      <c r="F223" s="149" t="s">
        <v>584</v>
      </c>
      <c r="G223" s="166">
        <v>1625056.2060000002</v>
      </c>
      <c r="I223" s="326"/>
    </row>
    <row r="224" spans="1:9" ht="30" x14ac:dyDescent="0.2">
      <c r="A224" s="17">
        <f t="shared" si="11"/>
        <v>4</v>
      </c>
      <c r="B224" s="17">
        <v>87443</v>
      </c>
      <c r="C224" s="58" t="s">
        <v>416</v>
      </c>
      <c r="D224" s="91" t="s">
        <v>340</v>
      </c>
      <c r="E224" s="261" t="s">
        <v>174</v>
      </c>
      <c r="F224" s="149" t="s">
        <v>282</v>
      </c>
      <c r="G224" s="166">
        <v>226640.8</v>
      </c>
      <c r="I224" s="326"/>
    </row>
    <row r="225" spans="1:9" ht="21.75" customHeight="1" x14ac:dyDescent="0.2">
      <c r="A225" s="17">
        <f t="shared" si="11"/>
        <v>5</v>
      </c>
      <c r="B225" s="17">
        <v>87463</v>
      </c>
      <c r="C225" s="58" t="s">
        <v>468</v>
      </c>
      <c r="D225" s="91" t="s">
        <v>340</v>
      </c>
      <c r="E225" s="261" t="s">
        <v>39</v>
      </c>
      <c r="F225" s="149" t="s">
        <v>584</v>
      </c>
      <c r="G225" s="142">
        <v>34139.230000000003</v>
      </c>
      <c r="I225" s="326"/>
    </row>
    <row r="226" spans="1:9" ht="21.75" customHeight="1" x14ac:dyDescent="0.2">
      <c r="A226" s="17">
        <f t="shared" si="11"/>
        <v>6</v>
      </c>
      <c r="B226" s="17">
        <v>86715</v>
      </c>
      <c r="C226" s="90" t="s">
        <v>315</v>
      </c>
      <c r="D226" s="91" t="s">
        <v>33</v>
      </c>
      <c r="E226" s="261" t="s">
        <v>77</v>
      </c>
      <c r="F226" s="149" t="s">
        <v>555</v>
      </c>
      <c r="G226" s="87">
        <v>14057316.850000001</v>
      </c>
      <c r="I226" s="326"/>
    </row>
    <row r="227" spans="1:9" ht="21.75" customHeight="1" x14ac:dyDescent="0.2">
      <c r="A227" s="17">
        <f t="shared" si="11"/>
        <v>7</v>
      </c>
      <c r="B227" s="17">
        <v>86748</v>
      </c>
      <c r="C227" s="137" t="s">
        <v>316</v>
      </c>
      <c r="D227" s="91" t="s">
        <v>33</v>
      </c>
      <c r="E227" s="261" t="s">
        <v>110</v>
      </c>
      <c r="F227" s="149" t="s">
        <v>273</v>
      </c>
      <c r="G227" s="142">
        <v>2258978.0499999998</v>
      </c>
      <c r="I227" s="326"/>
    </row>
    <row r="228" spans="1:9" ht="21.75" customHeight="1" x14ac:dyDescent="0.2">
      <c r="A228" s="17">
        <f t="shared" si="11"/>
        <v>8</v>
      </c>
      <c r="B228" s="41">
        <v>87310</v>
      </c>
      <c r="C228" s="137" t="s">
        <v>194</v>
      </c>
      <c r="D228" s="105" t="s">
        <v>33</v>
      </c>
      <c r="E228" s="98" t="s">
        <v>193</v>
      </c>
      <c r="F228" s="146" t="s">
        <v>472</v>
      </c>
      <c r="G228" s="56">
        <v>15528178.68</v>
      </c>
      <c r="I228" s="326"/>
    </row>
    <row r="229" spans="1:9" ht="21.75" customHeight="1" x14ac:dyDescent="0.2">
      <c r="A229" s="17">
        <f t="shared" si="11"/>
        <v>9</v>
      </c>
      <c r="B229" s="17">
        <v>87312</v>
      </c>
      <c r="C229" s="91" t="s">
        <v>189</v>
      </c>
      <c r="D229" s="91" t="s">
        <v>33</v>
      </c>
      <c r="E229" s="261" t="s">
        <v>190</v>
      </c>
      <c r="F229" s="143" t="s">
        <v>430</v>
      </c>
      <c r="G229" s="5">
        <v>1278348.79</v>
      </c>
      <c r="I229" s="326"/>
    </row>
    <row r="230" spans="1:9" ht="30" x14ac:dyDescent="0.2">
      <c r="A230" s="17">
        <f t="shared" si="11"/>
        <v>10</v>
      </c>
      <c r="B230" s="17">
        <v>83497</v>
      </c>
      <c r="C230" s="38" t="s">
        <v>118</v>
      </c>
      <c r="D230" s="91" t="s">
        <v>61</v>
      </c>
      <c r="E230" s="261" t="s">
        <v>67</v>
      </c>
      <c r="F230" s="146" t="s">
        <v>400</v>
      </c>
      <c r="G230" s="5">
        <v>119100</v>
      </c>
      <c r="I230" s="326"/>
    </row>
    <row r="231" spans="1:9" ht="30" x14ac:dyDescent="0.2">
      <c r="A231" s="41">
        <f t="shared" si="11"/>
        <v>11</v>
      </c>
      <c r="B231" s="41">
        <v>87402</v>
      </c>
      <c r="C231" s="59" t="s">
        <v>322</v>
      </c>
      <c r="D231" s="105" t="s">
        <v>61</v>
      </c>
      <c r="E231" s="260" t="s">
        <v>67</v>
      </c>
      <c r="F231" s="146" t="s">
        <v>471</v>
      </c>
      <c r="G231" s="56">
        <v>2052426.59</v>
      </c>
      <c r="I231" s="326"/>
    </row>
    <row r="232" spans="1:9" ht="30" x14ac:dyDescent="0.2">
      <c r="A232" s="17">
        <f t="shared" ref="A232:A239" si="12">A231+1</f>
        <v>12</v>
      </c>
      <c r="B232" s="17">
        <v>83604</v>
      </c>
      <c r="C232" s="58" t="s">
        <v>245</v>
      </c>
      <c r="D232" s="91" t="s">
        <v>380</v>
      </c>
      <c r="E232" s="131" t="s">
        <v>66</v>
      </c>
      <c r="F232" s="143" t="s">
        <v>246</v>
      </c>
      <c r="G232" s="5">
        <v>333451.84999999998</v>
      </c>
      <c r="I232" s="326"/>
    </row>
    <row r="233" spans="1:9" ht="21" customHeight="1" x14ac:dyDescent="0.2">
      <c r="A233" s="62">
        <f t="shared" si="12"/>
        <v>13</v>
      </c>
      <c r="B233" s="17">
        <v>87423</v>
      </c>
      <c r="C233" s="58" t="s">
        <v>385</v>
      </c>
      <c r="D233" s="91" t="s">
        <v>20</v>
      </c>
      <c r="E233" s="131" t="s">
        <v>367</v>
      </c>
      <c r="F233" s="143" t="s">
        <v>540</v>
      </c>
      <c r="G233" s="87">
        <v>924308.1</v>
      </c>
      <c r="I233" s="326"/>
    </row>
    <row r="234" spans="1:9" ht="21" customHeight="1" x14ac:dyDescent="0.2">
      <c r="A234" s="62">
        <f t="shared" si="12"/>
        <v>14</v>
      </c>
      <c r="B234" s="17">
        <v>83541</v>
      </c>
      <c r="C234" s="38" t="s">
        <v>142</v>
      </c>
      <c r="D234" s="91" t="s">
        <v>101</v>
      </c>
      <c r="E234" s="261" t="s">
        <v>24</v>
      </c>
      <c r="F234" s="143" t="s">
        <v>469</v>
      </c>
      <c r="G234" s="87">
        <v>553938</v>
      </c>
      <c r="I234" s="326"/>
    </row>
    <row r="235" spans="1:9" ht="30" x14ac:dyDescent="0.2">
      <c r="A235" s="17">
        <f t="shared" si="12"/>
        <v>15</v>
      </c>
      <c r="B235" s="17">
        <v>86899</v>
      </c>
      <c r="C235" s="18" t="s">
        <v>202</v>
      </c>
      <c r="D235" s="91" t="s">
        <v>108</v>
      </c>
      <c r="E235" s="260" t="s">
        <v>107</v>
      </c>
      <c r="F235" s="143" t="s">
        <v>400</v>
      </c>
      <c r="G235" s="5">
        <v>856328.7</v>
      </c>
      <c r="I235" s="326"/>
    </row>
    <row r="236" spans="1:9" ht="23.25" customHeight="1" x14ac:dyDescent="0.2">
      <c r="A236" s="62">
        <f t="shared" si="12"/>
        <v>16</v>
      </c>
      <c r="B236" s="17">
        <v>83407</v>
      </c>
      <c r="C236" s="4" t="s">
        <v>117</v>
      </c>
      <c r="D236" s="91" t="s">
        <v>71</v>
      </c>
      <c r="E236" s="261" t="s">
        <v>480</v>
      </c>
      <c r="F236" s="143" t="s">
        <v>437</v>
      </c>
      <c r="G236" s="5">
        <v>6562244.8100000005</v>
      </c>
      <c r="I236" s="326"/>
    </row>
    <row r="237" spans="1:9" ht="23.25" customHeight="1" x14ac:dyDescent="0.2">
      <c r="A237" s="62">
        <f t="shared" si="12"/>
        <v>17</v>
      </c>
      <c r="B237" s="41">
        <v>87361</v>
      </c>
      <c r="C237" s="137" t="s">
        <v>270</v>
      </c>
      <c r="D237" s="91" t="s">
        <v>71</v>
      </c>
      <c r="E237" s="176" t="s">
        <v>231</v>
      </c>
      <c r="F237" s="146" t="s">
        <v>232</v>
      </c>
      <c r="G237" s="56">
        <v>736473.59999999998</v>
      </c>
      <c r="I237" s="326"/>
    </row>
    <row r="238" spans="1:9" ht="23.25" customHeight="1" x14ac:dyDescent="0.2">
      <c r="A238" s="62">
        <f t="shared" si="12"/>
        <v>18</v>
      </c>
      <c r="B238" s="41">
        <v>83662</v>
      </c>
      <c r="C238" s="137" t="s">
        <v>551</v>
      </c>
      <c r="D238" s="91" t="s">
        <v>71</v>
      </c>
      <c r="E238" s="176" t="s">
        <v>480</v>
      </c>
      <c r="F238" s="146" t="s">
        <v>282</v>
      </c>
      <c r="G238" s="56">
        <v>1940642.56</v>
      </c>
      <c r="I238" s="326"/>
    </row>
    <row r="239" spans="1:9" ht="23.25" customHeight="1" x14ac:dyDescent="0.2">
      <c r="A239" s="340">
        <f t="shared" si="12"/>
        <v>19</v>
      </c>
      <c r="B239" s="28">
        <v>83635</v>
      </c>
      <c r="C239" s="341" t="s">
        <v>503</v>
      </c>
      <c r="D239" s="258" t="s">
        <v>504</v>
      </c>
      <c r="E239" s="342" t="s">
        <v>505</v>
      </c>
      <c r="F239" s="157" t="s">
        <v>555</v>
      </c>
      <c r="G239" s="171">
        <v>10540</v>
      </c>
      <c r="I239" s="326"/>
    </row>
    <row r="240" spans="1:9" ht="23.25" customHeight="1" x14ac:dyDescent="0.2">
      <c r="A240" s="39"/>
      <c r="B240" s="244"/>
      <c r="C240" s="30"/>
      <c r="D240" s="8"/>
      <c r="E240" s="8"/>
      <c r="F240" s="279"/>
      <c r="G240" s="280"/>
      <c r="I240" s="326"/>
    </row>
    <row r="241" spans="1:9" ht="23.25" customHeight="1" x14ac:dyDescent="0.2">
      <c r="A241" s="39"/>
      <c r="B241" s="244"/>
      <c r="C241" s="30"/>
      <c r="D241" s="8"/>
      <c r="E241" s="8"/>
      <c r="F241" s="279"/>
      <c r="G241" s="280"/>
      <c r="I241" s="326"/>
    </row>
    <row r="242" spans="1:9" ht="18" x14ac:dyDescent="0.2">
      <c r="A242" s="357" t="s">
        <v>87</v>
      </c>
      <c r="B242" s="357"/>
      <c r="C242" s="357"/>
      <c r="D242" s="357"/>
      <c r="E242" s="357"/>
      <c r="F242" s="357"/>
      <c r="G242" s="357"/>
      <c r="I242" s="326"/>
    </row>
    <row r="243" spans="1:9" ht="21" customHeight="1" x14ac:dyDescent="0.2">
      <c r="A243" s="356" t="s">
        <v>558</v>
      </c>
      <c r="B243" s="356"/>
      <c r="C243" s="356"/>
      <c r="D243" s="356"/>
      <c r="E243" s="356"/>
      <c r="F243" s="356"/>
      <c r="G243" s="356"/>
      <c r="I243" s="326"/>
    </row>
    <row r="244" spans="1:9" ht="50.1" customHeight="1" x14ac:dyDescent="0.2">
      <c r="A244" s="31" t="s">
        <v>14</v>
      </c>
      <c r="B244" s="229" t="s">
        <v>15</v>
      </c>
      <c r="C244" s="31" t="s">
        <v>25</v>
      </c>
      <c r="D244" s="31" t="s">
        <v>1</v>
      </c>
      <c r="E244" s="274" t="s">
        <v>18</v>
      </c>
      <c r="F244" s="31" t="s">
        <v>17</v>
      </c>
      <c r="G244" s="1" t="s">
        <v>3</v>
      </c>
      <c r="I244" s="326"/>
    </row>
    <row r="245" spans="1:9" ht="21.75" customHeight="1" x14ac:dyDescent="0.2">
      <c r="A245" s="62">
        <f>A239+1</f>
        <v>20</v>
      </c>
      <c r="B245" s="17">
        <v>83120</v>
      </c>
      <c r="C245" s="38" t="s">
        <v>100</v>
      </c>
      <c r="D245" s="91" t="s">
        <v>34</v>
      </c>
      <c r="E245" s="261" t="s">
        <v>125</v>
      </c>
      <c r="F245" s="143" t="s">
        <v>273</v>
      </c>
      <c r="G245" s="142">
        <v>200000</v>
      </c>
      <c r="I245" s="326"/>
    </row>
    <row r="246" spans="1:9" ht="21.75" customHeight="1" x14ac:dyDescent="0.2">
      <c r="A246" s="62">
        <f t="shared" ref="A246:A249" si="13">A245+1</f>
        <v>21</v>
      </c>
      <c r="B246" s="41">
        <v>87436</v>
      </c>
      <c r="C246" s="59" t="s">
        <v>389</v>
      </c>
      <c r="D246" s="91" t="s">
        <v>34</v>
      </c>
      <c r="E246" s="176" t="s">
        <v>390</v>
      </c>
      <c r="F246" s="146" t="s">
        <v>369</v>
      </c>
      <c r="G246" s="179">
        <v>7647068</v>
      </c>
      <c r="I246" s="326"/>
    </row>
    <row r="247" spans="1:9" ht="21.75" customHeight="1" x14ac:dyDescent="0.2">
      <c r="A247" s="62">
        <f t="shared" si="13"/>
        <v>22</v>
      </c>
      <c r="B247" s="41">
        <v>87360</v>
      </c>
      <c r="C247" s="137" t="s">
        <v>243</v>
      </c>
      <c r="D247" s="105" t="s">
        <v>241</v>
      </c>
      <c r="E247" s="176" t="s">
        <v>242</v>
      </c>
      <c r="F247" s="146" t="s">
        <v>407</v>
      </c>
      <c r="G247" s="56">
        <v>497654.49</v>
      </c>
      <c r="I247" s="326"/>
    </row>
    <row r="248" spans="1:9" ht="21.75" customHeight="1" x14ac:dyDescent="0.2">
      <c r="A248" s="62">
        <f t="shared" si="13"/>
        <v>23</v>
      </c>
      <c r="B248" s="41">
        <v>86714</v>
      </c>
      <c r="C248" s="90" t="s">
        <v>315</v>
      </c>
      <c r="D248" s="91" t="s">
        <v>46</v>
      </c>
      <c r="E248" s="98" t="s">
        <v>77</v>
      </c>
      <c r="F248" s="146" t="s">
        <v>555</v>
      </c>
      <c r="G248" s="56">
        <v>17155285.27</v>
      </c>
      <c r="I248" s="326"/>
    </row>
    <row r="249" spans="1:9" ht="21.75" customHeight="1" x14ac:dyDescent="0.2">
      <c r="A249" s="346">
        <f t="shared" si="13"/>
        <v>24</v>
      </c>
      <c r="B249" s="41">
        <v>86747</v>
      </c>
      <c r="C249" s="137" t="s">
        <v>109</v>
      </c>
      <c r="D249" s="91" t="s">
        <v>46</v>
      </c>
      <c r="E249" s="360" t="s">
        <v>110</v>
      </c>
      <c r="F249" s="358" t="s">
        <v>273</v>
      </c>
      <c r="G249" s="313">
        <v>1119399.2699999998</v>
      </c>
      <c r="I249" s="326"/>
    </row>
    <row r="250" spans="1:9" ht="30" x14ac:dyDescent="0.2">
      <c r="A250" s="347"/>
      <c r="B250" s="41">
        <v>87026</v>
      </c>
      <c r="C250" s="137" t="s">
        <v>109</v>
      </c>
      <c r="D250" s="18" t="s">
        <v>543</v>
      </c>
      <c r="E250" s="361"/>
      <c r="F250" s="359"/>
      <c r="G250" s="271"/>
      <c r="I250" s="326"/>
    </row>
    <row r="251" spans="1:9" ht="21.75" customHeight="1" x14ac:dyDescent="0.2">
      <c r="A251" s="62">
        <f>A249+1</f>
        <v>25</v>
      </c>
      <c r="B251" s="41">
        <v>87309</v>
      </c>
      <c r="C251" s="137" t="s">
        <v>192</v>
      </c>
      <c r="D251" s="91" t="s">
        <v>46</v>
      </c>
      <c r="E251" s="98" t="s">
        <v>77</v>
      </c>
      <c r="F251" s="143" t="s">
        <v>471</v>
      </c>
      <c r="G251" s="56">
        <v>2054636.8499999999</v>
      </c>
      <c r="I251" s="326"/>
    </row>
    <row r="252" spans="1:9" ht="21.75" customHeight="1" x14ac:dyDescent="0.2">
      <c r="A252" s="62">
        <f t="shared" ref="A252:A266" si="14">A251+1</f>
        <v>26</v>
      </c>
      <c r="B252" s="41">
        <v>83609</v>
      </c>
      <c r="C252" s="137" t="s">
        <v>252</v>
      </c>
      <c r="D252" s="91" t="s">
        <v>46</v>
      </c>
      <c r="E252" s="98" t="s">
        <v>253</v>
      </c>
      <c r="F252" s="143" t="s">
        <v>371</v>
      </c>
      <c r="G252" s="56">
        <v>345621.62</v>
      </c>
      <c r="I252" s="326"/>
    </row>
    <row r="253" spans="1:9" ht="21.75" customHeight="1" x14ac:dyDescent="0.2">
      <c r="A253" s="62">
        <f t="shared" si="14"/>
        <v>27</v>
      </c>
      <c r="B253" s="41">
        <v>83625</v>
      </c>
      <c r="C253" s="137" t="s">
        <v>329</v>
      </c>
      <c r="D253" s="91" t="s">
        <v>46</v>
      </c>
      <c r="E253" s="98" t="s">
        <v>328</v>
      </c>
      <c r="F253" s="143" t="s">
        <v>444</v>
      </c>
      <c r="G253" s="56">
        <v>1061370.42</v>
      </c>
      <c r="I253" s="326"/>
    </row>
    <row r="254" spans="1:9" ht="21.75" customHeight="1" x14ac:dyDescent="0.2">
      <c r="A254" s="62">
        <f t="shared" si="14"/>
        <v>28</v>
      </c>
      <c r="B254" s="41">
        <v>87476</v>
      </c>
      <c r="C254" s="137" t="s">
        <v>477</v>
      </c>
      <c r="D254" s="91" t="s">
        <v>46</v>
      </c>
      <c r="E254" s="98" t="s">
        <v>38</v>
      </c>
      <c r="F254" s="143" t="s">
        <v>273</v>
      </c>
      <c r="G254" s="179">
        <v>402461.26</v>
      </c>
      <c r="I254" s="326"/>
    </row>
    <row r="255" spans="1:9" ht="21.75" customHeight="1" x14ac:dyDescent="0.2">
      <c r="A255" s="62">
        <f t="shared" si="14"/>
        <v>29</v>
      </c>
      <c r="B255" s="41">
        <v>83616</v>
      </c>
      <c r="C255" s="137" t="s">
        <v>275</v>
      </c>
      <c r="D255" s="259" t="s">
        <v>256</v>
      </c>
      <c r="E255" s="98" t="s">
        <v>274</v>
      </c>
      <c r="F255" s="143" t="s">
        <v>584</v>
      </c>
      <c r="G255" s="56">
        <v>551954.78</v>
      </c>
      <c r="I255" s="326"/>
    </row>
    <row r="256" spans="1:9" ht="21.75" customHeight="1" x14ac:dyDescent="0.2">
      <c r="A256" s="62">
        <f t="shared" si="14"/>
        <v>30</v>
      </c>
      <c r="B256" s="41">
        <v>86719</v>
      </c>
      <c r="C256" s="90" t="s">
        <v>114</v>
      </c>
      <c r="D256" s="259" t="s">
        <v>256</v>
      </c>
      <c r="E256" s="260" t="s">
        <v>115</v>
      </c>
      <c r="F256" s="143" t="s">
        <v>430</v>
      </c>
      <c r="G256" s="56">
        <v>1445112.58</v>
      </c>
      <c r="I256" s="326"/>
    </row>
    <row r="257" spans="1:9" ht="21.75" customHeight="1" x14ac:dyDescent="0.2">
      <c r="A257" s="62">
        <f t="shared" si="14"/>
        <v>31</v>
      </c>
      <c r="B257" s="17">
        <v>86821</v>
      </c>
      <c r="C257" s="38" t="s">
        <v>137</v>
      </c>
      <c r="D257" s="259" t="s">
        <v>256</v>
      </c>
      <c r="E257" s="261" t="s">
        <v>138</v>
      </c>
      <c r="F257" s="153" t="s">
        <v>144</v>
      </c>
      <c r="G257" s="292">
        <v>6057623.1600000001</v>
      </c>
      <c r="I257" s="326"/>
    </row>
    <row r="258" spans="1:9" ht="21.75" customHeight="1" x14ac:dyDescent="0.2">
      <c r="A258" s="62">
        <f t="shared" si="14"/>
        <v>32</v>
      </c>
      <c r="B258" s="17">
        <v>87335</v>
      </c>
      <c r="C258" s="38" t="s">
        <v>219</v>
      </c>
      <c r="D258" s="259" t="s">
        <v>256</v>
      </c>
      <c r="E258" s="261" t="s">
        <v>217</v>
      </c>
      <c r="F258" s="153" t="s">
        <v>218</v>
      </c>
      <c r="G258" s="292">
        <v>468720</v>
      </c>
      <c r="I258" s="326"/>
    </row>
    <row r="259" spans="1:9" ht="30" x14ac:dyDescent="0.2">
      <c r="A259" s="62">
        <f t="shared" si="14"/>
        <v>33</v>
      </c>
      <c r="B259" s="17">
        <v>87390</v>
      </c>
      <c r="C259" s="58" t="s">
        <v>304</v>
      </c>
      <c r="D259" s="259" t="s">
        <v>256</v>
      </c>
      <c r="E259" s="261" t="s">
        <v>301</v>
      </c>
      <c r="F259" s="153" t="s">
        <v>438</v>
      </c>
      <c r="G259" s="292">
        <v>1301876.92</v>
      </c>
      <c r="I259" s="326"/>
    </row>
    <row r="260" spans="1:9" s="36" customFormat="1" ht="21.75" customHeight="1" x14ac:dyDescent="0.2">
      <c r="A260" s="62">
        <f t="shared" si="14"/>
        <v>34</v>
      </c>
      <c r="B260" s="17">
        <v>87437</v>
      </c>
      <c r="C260" s="38" t="s">
        <v>401</v>
      </c>
      <c r="D260" s="259" t="s">
        <v>256</v>
      </c>
      <c r="E260" s="261" t="s">
        <v>42</v>
      </c>
      <c r="F260" s="151" t="s">
        <v>402</v>
      </c>
      <c r="G260" s="336">
        <v>9970504.0620000008</v>
      </c>
      <c r="H260" s="262"/>
      <c r="I260" s="326"/>
    </row>
    <row r="261" spans="1:9" ht="21.75" customHeight="1" x14ac:dyDescent="0.2">
      <c r="A261" s="62">
        <f t="shared" si="14"/>
        <v>35</v>
      </c>
      <c r="B261" s="17">
        <v>86768</v>
      </c>
      <c r="C261" s="3" t="s">
        <v>120</v>
      </c>
      <c r="D261" s="91" t="s">
        <v>362</v>
      </c>
      <c r="E261" s="261" t="s">
        <v>96</v>
      </c>
      <c r="F261" s="153" t="s">
        <v>273</v>
      </c>
      <c r="G261" s="142">
        <v>1204797.95</v>
      </c>
      <c r="I261" s="326"/>
    </row>
    <row r="262" spans="1:9" ht="21.75" customHeight="1" x14ac:dyDescent="0.2">
      <c r="A262" s="62">
        <f t="shared" si="14"/>
        <v>36</v>
      </c>
      <c r="B262" s="17">
        <v>87446</v>
      </c>
      <c r="C262" s="3" t="s">
        <v>424</v>
      </c>
      <c r="D262" s="91" t="s">
        <v>362</v>
      </c>
      <c r="E262" s="260" t="s">
        <v>425</v>
      </c>
      <c r="F262" s="153" t="s">
        <v>420</v>
      </c>
      <c r="G262" s="179">
        <v>186452.27000000002</v>
      </c>
      <c r="I262" s="326"/>
    </row>
    <row r="263" spans="1:9" ht="21.75" customHeight="1" x14ac:dyDescent="0.2">
      <c r="A263" s="62">
        <f t="shared" si="14"/>
        <v>37</v>
      </c>
      <c r="B263" s="17">
        <v>87449</v>
      </c>
      <c r="C263" s="3" t="s">
        <v>424</v>
      </c>
      <c r="D263" s="91" t="s">
        <v>362</v>
      </c>
      <c r="E263" s="260" t="s">
        <v>419</v>
      </c>
      <c r="F263" s="153" t="s">
        <v>501</v>
      </c>
      <c r="G263" s="179">
        <v>501085.19999999995</v>
      </c>
      <c r="I263" s="326"/>
    </row>
    <row r="264" spans="1:9" ht="21.75" customHeight="1" x14ac:dyDescent="0.2">
      <c r="A264" s="62">
        <f t="shared" si="14"/>
        <v>38</v>
      </c>
      <c r="B264" s="17">
        <v>83568</v>
      </c>
      <c r="C264" s="3" t="s">
        <v>292</v>
      </c>
      <c r="D264" s="91" t="s">
        <v>81</v>
      </c>
      <c r="E264" s="260" t="s">
        <v>293</v>
      </c>
      <c r="F264" s="153" t="s">
        <v>201</v>
      </c>
      <c r="G264" s="179">
        <v>1528980.56</v>
      </c>
      <c r="I264" s="326"/>
    </row>
    <row r="265" spans="1:9" ht="21.75" customHeight="1" x14ac:dyDescent="0.2">
      <c r="A265" s="62">
        <f t="shared" si="14"/>
        <v>39</v>
      </c>
      <c r="B265" s="288">
        <v>83648</v>
      </c>
      <c r="C265" s="3" t="s">
        <v>500</v>
      </c>
      <c r="D265" s="105" t="s">
        <v>93</v>
      </c>
      <c r="E265" s="260" t="s">
        <v>441</v>
      </c>
      <c r="F265" s="153" t="s">
        <v>143</v>
      </c>
      <c r="G265" s="179">
        <v>24213.599999999999</v>
      </c>
      <c r="I265" s="326"/>
    </row>
    <row r="266" spans="1:9" ht="21.75" customHeight="1" x14ac:dyDescent="0.2">
      <c r="A266" s="62">
        <f t="shared" si="14"/>
        <v>40</v>
      </c>
      <c r="B266" s="17">
        <v>86800</v>
      </c>
      <c r="C266" s="3" t="s">
        <v>123</v>
      </c>
      <c r="D266" s="91" t="s">
        <v>62</v>
      </c>
      <c r="E266" s="261" t="s">
        <v>122</v>
      </c>
      <c r="F266" s="143" t="s">
        <v>584</v>
      </c>
      <c r="G266" s="142">
        <v>98700</v>
      </c>
      <c r="I266" s="326"/>
    </row>
    <row r="267" spans="1:9" ht="21.75" customHeight="1" x14ac:dyDescent="0.2">
      <c r="A267" s="62">
        <f>A266+1</f>
        <v>41</v>
      </c>
      <c r="B267" s="41">
        <v>86857</v>
      </c>
      <c r="C267" s="40" t="s">
        <v>112</v>
      </c>
      <c r="D267" s="91" t="s">
        <v>62</v>
      </c>
      <c r="E267" s="261" t="s">
        <v>158</v>
      </c>
      <c r="F267" s="153" t="s">
        <v>438</v>
      </c>
      <c r="G267" s="166">
        <v>467519.26</v>
      </c>
      <c r="I267" s="326"/>
    </row>
    <row r="268" spans="1:9" ht="21.75" customHeight="1" x14ac:dyDescent="0.2">
      <c r="A268" s="62">
        <f t="shared" ref="A268:A290" si="15">A267+1</f>
        <v>42</v>
      </c>
      <c r="B268" s="17">
        <v>87439</v>
      </c>
      <c r="C268" s="3" t="s">
        <v>409</v>
      </c>
      <c r="D268" s="91" t="s">
        <v>408</v>
      </c>
      <c r="E268" s="261" t="s">
        <v>410</v>
      </c>
      <c r="F268" s="143" t="s">
        <v>346</v>
      </c>
      <c r="G268" s="142">
        <v>108846</v>
      </c>
      <c r="I268" s="326"/>
    </row>
    <row r="269" spans="1:9" ht="21.75" customHeight="1" x14ac:dyDescent="0.2">
      <c r="A269" s="62">
        <f t="shared" si="15"/>
        <v>43</v>
      </c>
      <c r="B269" s="41">
        <v>83572</v>
      </c>
      <c r="C269" s="137" t="s">
        <v>384</v>
      </c>
      <c r="D269" s="105" t="s">
        <v>172</v>
      </c>
      <c r="E269" s="260" t="s">
        <v>173</v>
      </c>
      <c r="F269" s="153" t="s">
        <v>584</v>
      </c>
      <c r="G269" s="166">
        <v>334303.93</v>
      </c>
      <c r="I269" s="326"/>
    </row>
    <row r="270" spans="1:9" ht="21.75" customHeight="1" x14ac:dyDescent="0.2">
      <c r="A270" s="62">
        <f t="shared" si="15"/>
        <v>44</v>
      </c>
      <c r="B270" s="41">
        <v>83639</v>
      </c>
      <c r="C270" s="137" t="s">
        <v>391</v>
      </c>
      <c r="D270" s="105" t="s">
        <v>172</v>
      </c>
      <c r="E270" s="260" t="s">
        <v>173</v>
      </c>
      <c r="F270" s="153" t="s">
        <v>584</v>
      </c>
      <c r="G270" s="142">
        <v>335160</v>
      </c>
      <c r="I270" s="326"/>
    </row>
    <row r="271" spans="1:9" ht="21.75" customHeight="1" x14ac:dyDescent="0.2">
      <c r="A271" s="62">
        <f t="shared" si="15"/>
        <v>45</v>
      </c>
      <c r="B271" s="41">
        <v>86649</v>
      </c>
      <c r="C271" s="90" t="s">
        <v>119</v>
      </c>
      <c r="D271" s="105" t="s">
        <v>59</v>
      </c>
      <c r="E271" s="260" t="s">
        <v>60</v>
      </c>
      <c r="F271" s="165" t="s">
        <v>464</v>
      </c>
      <c r="G271" s="5">
        <v>531335.55000000005</v>
      </c>
      <c r="I271" s="326"/>
    </row>
    <row r="272" spans="1:9" ht="21.75" customHeight="1" x14ac:dyDescent="0.2">
      <c r="A272" s="62">
        <f t="shared" si="15"/>
        <v>46</v>
      </c>
      <c r="B272" s="41">
        <v>86867</v>
      </c>
      <c r="C272" s="90" t="s">
        <v>164</v>
      </c>
      <c r="D272" s="105" t="s">
        <v>59</v>
      </c>
      <c r="E272" s="260" t="s">
        <v>163</v>
      </c>
      <c r="F272" s="150" t="s">
        <v>366</v>
      </c>
      <c r="G272" s="56">
        <v>373254.72000000003</v>
      </c>
      <c r="I272" s="326"/>
    </row>
    <row r="273" spans="1:9" ht="21.75" customHeight="1" x14ac:dyDescent="0.2">
      <c r="A273" s="62">
        <f t="shared" si="15"/>
        <v>47</v>
      </c>
      <c r="B273" s="17">
        <v>83527</v>
      </c>
      <c r="C273" s="18" t="s">
        <v>129</v>
      </c>
      <c r="D273" s="91" t="s">
        <v>74</v>
      </c>
      <c r="E273" s="276" t="s">
        <v>39</v>
      </c>
      <c r="F273" s="143" t="s">
        <v>201</v>
      </c>
      <c r="G273" s="142">
        <v>591666.56000000006</v>
      </c>
      <c r="I273" s="326"/>
    </row>
    <row r="274" spans="1:9" ht="21.75" customHeight="1" x14ac:dyDescent="0.2">
      <c r="A274" s="62">
        <f t="shared" si="15"/>
        <v>48</v>
      </c>
      <c r="B274" s="17">
        <v>87438</v>
      </c>
      <c r="C274" s="18" t="s">
        <v>423</v>
      </c>
      <c r="D274" s="91" t="s">
        <v>47</v>
      </c>
      <c r="E274" s="276" t="s">
        <v>421</v>
      </c>
      <c r="F274" s="143" t="s">
        <v>422</v>
      </c>
      <c r="G274" s="5">
        <v>285751.19999999995</v>
      </c>
      <c r="I274" s="326"/>
    </row>
    <row r="275" spans="1:9" ht="21.75" customHeight="1" x14ac:dyDescent="0.2">
      <c r="A275" s="62">
        <f t="shared" si="15"/>
        <v>49</v>
      </c>
      <c r="B275" s="17">
        <v>87356</v>
      </c>
      <c r="C275" s="18" t="s">
        <v>239</v>
      </c>
      <c r="D275" s="91" t="s">
        <v>128</v>
      </c>
      <c r="E275" s="275" t="s">
        <v>240</v>
      </c>
      <c r="F275" s="153" t="s">
        <v>584</v>
      </c>
      <c r="G275" s="5">
        <v>73243.5</v>
      </c>
      <c r="I275" s="326"/>
    </row>
    <row r="276" spans="1:9" ht="21.75" customHeight="1" x14ac:dyDescent="0.2">
      <c r="A276" s="62">
        <f>A275+1</f>
        <v>50</v>
      </c>
      <c r="B276" s="17">
        <v>83667</v>
      </c>
      <c r="C276" s="18" t="s">
        <v>580</v>
      </c>
      <c r="D276" s="91" t="s">
        <v>581</v>
      </c>
      <c r="E276" s="275" t="s">
        <v>582</v>
      </c>
      <c r="F276" s="153" t="s">
        <v>218</v>
      </c>
      <c r="G276" s="5" t="s">
        <v>27</v>
      </c>
      <c r="I276" s="326"/>
    </row>
    <row r="277" spans="1:9" ht="21.75" customHeight="1" x14ac:dyDescent="0.2">
      <c r="A277" s="62">
        <f>A276+1</f>
        <v>51</v>
      </c>
      <c r="B277" s="17">
        <v>86878</v>
      </c>
      <c r="C277" s="18" t="s">
        <v>170</v>
      </c>
      <c r="D277" s="91" t="s">
        <v>167</v>
      </c>
      <c r="E277" s="275" t="s">
        <v>168</v>
      </c>
      <c r="F277" s="153" t="s">
        <v>502</v>
      </c>
      <c r="G277" s="5">
        <v>48461.470800000003</v>
      </c>
      <c r="I277" s="326"/>
    </row>
    <row r="278" spans="1:9" ht="21.75" customHeight="1" x14ac:dyDescent="0.2">
      <c r="A278" s="62">
        <f t="shared" si="15"/>
        <v>52</v>
      </c>
      <c r="B278" s="17">
        <v>86879</v>
      </c>
      <c r="C278" s="18" t="s">
        <v>169</v>
      </c>
      <c r="D278" s="91" t="s">
        <v>167</v>
      </c>
      <c r="E278" s="275" t="s">
        <v>168</v>
      </c>
      <c r="F278" s="153" t="s">
        <v>502</v>
      </c>
      <c r="G278" s="127">
        <v>1392126.22</v>
      </c>
      <c r="I278" s="326"/>
    </row>
    <row r="279" spans="1:9" ht="21.75" customHeight="1" x14ac:dyDescent="0.2">
      <c r="A279" s="62">
        <f t="shared" si="15"/>
        <v>53</v>
      </c>
      <c r="B279" s="62">
        <v>86880</v>
      </c>
      <c r="C279" s="86" t="s">
        <v>171</v>
      </c>
      <c r="D279" s="57" t="s">
        <v>167</v>
      </c>
      <c r="E279" s="277" t="s">
        <v>168</v>
      </c>
      <c r="F279" s="153" t="s">
        <v>502</v>
      </c>
      <c r="G279" s="271">
        <v>223747.36</v>
      </c>
      <c r="I279" s="326"/>
    </row>
    <row r="280" spans="1:9" s="54" customFormat="1" ht="21.75" customHeight="1" x14ac:dyDescent="0.2">
      <c r="A280" s="17">
        <f t="shared" si="15"/>
        <v>54</v>
      </c>
      <c r="B280" s="17">
        <v>86825</v>
      </c>
      <c r="C280" s="58" t="s">
        <v>113</v>
      </c>
      <c r="D280" s="91" t="s">
        <v>36</v>
      </c>
      <c r="E280" s="261" t="s">
        <v>63</v>
      </c>
      <c r="F280" s="151" t="s">
        <v>144</v>
      </c>
      <c r="G280" s="20">
        <v>2307265</v>
      </c>
      <c r="H280" s="262"/>
      <c r="I280" s="326"/>
    </row>
    <row r="281" spans="1:9" s="54" customFormat="1" ht="21.75" customHeight="1" x14ac:dyDescent="0.2">
      <c r="A281" s="62">
        <f t="shared" si="15"/>
        <v>55</v>
      </c>
      <c r="B281" s="62">
        <v>87349</v>
      </c>
      <c r="C281" s="61" t="s">
        <v>271</v>
      </c>
      <c r="D281" s="57" t="s">
        <v>57</v>
      </c>
      <c r="E281" s="278" t="s">
        <v>58</v>
      </c>
      <c r="F281" s="153" t="s">
        <v>471</v>
      </c>
      <c r="G281" s="99">
        <v>624711.80000000005</v>
      </c>
      <c r="H281" s="262"/>
      <c r="I281" s="326"/>
    </row>
    <row r="282" spans="1:9" s="54" customFormat="1" ht="30" x14ac:dyDescent="0.2">
      <c r="A282" s="62">
        <f t="shared" si="15"/>
        <v>56</v>
      </c>
      <c r="B282" s="62">
        <v>87364</v>
      </c>
      <c r="C282" s="86" t="s">
        <v>247</v>
      </c>
      <c r="D282" s="57" t="s">
        <v>248</v>
      </c>
      <c r="E282" s="60" t="s">
        <v>249</v>
      </c>
      <c r="F282" s="153" t="s">
        <v>250</v>
      </c>
      <c r="G282" s="56">
        <v>1348656.4158812757</v>
      </c>
      <c r="H282" s="262"/>
      <c r="I282" s="326"/>
    </row>
    <row r="283" spans="1:9" s="54" customFormat="1" ht="30" x14ac:dyDescent="0.2">
      <c r="A283" s="41">
        <f t="shared" si="15"/>
        <v>57</v>
      </c>
      <c r="B283" s="29">
        <v>87392</v>
      </c>
      <c r="C283" s="83" t="s">
        <v>303</v>
      </c>
      <c r="D283" s="69" t="s">
        <v>134</v>
      </c>
      <c r="E283" s="122" t="s">
        <v>302</v>
      </c>
      <c r="F283" s="165" t="s">
        <v>318</v>
      </c>
      <c r="G283" s="56">
        <v>1049527.9953599998</v>
      </c>
      <c r="H283" s="262"/>
      <c r="I283" s="326"/>
    </row>
    <row r="284" spans="1:9" ht="21.75" customHeight="1" x14ac:dyDescent="0.2">
      <c r="A284" s="62">
        <f t="shared" si="15"/>
        <v>58</v>
      </c>
      <c r="B284" s="62">
        <v>87378</v>
      </c>
      <c r="C284" s="86" t="s">
        <v>490</v>
      </c>
      <c r="D284" s="57" t="s">
        <v>546</v>
      </c>
      <c r="E284" s="60" t="s">
        <v>107</v>
      </c>
      <c r="F284" s="153" t="s">
        <v>273</v>
      </c>
      <c r="G284" s="160">
        <v>165045.98000000001</v>
      </c>
      <c r="I284" s="326"/>
    </row>
    <row r="285" spans="1:9" ht="21.75" customHeight="1" x14ac:dyDescent="0.2">
      <c r="A285" s="62">
        <f t="shared" si="15"/>
        <v>59</v>
      </c>
      <c r="B285" s="62">
        <v>87442</v>
      </c>
      <c r="C285" s="86" t="s">
        <v>531</v>
      </c>
      <c r="D285" s="57" t="s">
        <v>547</v>
      </c>
      <c r="E285" s="187" t="s">
        <v>406</v>
      </c>
      <c r="F285" s="143" t="s">
        <v>395</v>
      </c>
      <c r="G285" s="179">
        <v>771419.35</v>
      </c>
      <c r="I285" s="326"/>
    </row>
    <row r="286" spans="1:9" ht="21.75" customHeight="1" x14ac:dyDescent="0.2">
      <c r="A286" s="62">
        <f t="shared" si="15"/>
        <v>60</v>
      </c>
      <c r="B286" s="17">
        <v>86357</v>
      </c>
      <c r="C286" s="38" t="s">
        <v>29</v>
      </c>
      <c r="D286" s="91" t="s">
        <v>37</v>
      </c>
      <c r="E286" s="21" t="s">
        <v>40</v>
      </c>
      <c r="F286" s="42" t="s">
        <v>584</v>
      </c>
      <c r="G286" s="20">
        <v>957252.97</v>
      </c>
      <c r="I286" s="326"/>
    </row>
    <row r="287" spans="1:9" ht="21.75" customHeight="1" x14ac:dyDescent="0.2">
      <c r="A287" s="62">
        <f t="shared" si="15"/>
        <v>61</v>
      </c>
      <c r="B287" s="41">
        <v>83362</v>
      </c>
      <c r="C287" s="90" t="s">
        <v>116</v>
      </c>
      <c r="D287" s="47" t="s">
        <v>72</v>
      </c>
      <c r="E287" s="41" t="s">
        <v>66</v>
      </c>
      <c r="F287" s="42" t="s">
        <v>584</v>
      </c>
      <c r="G287" s="45">
        <v>39244.11</v>
      </c>
      <c r="I287" s="326"/>
    </row>
    <row r="288" spans="1:9" ht="21.75" customHeight="1" x14ac:dyDescent="0.2">
      <c r="A288" s="62">
        <f t="shared" si="15"/>
        <v>62</v>
      </c>
      <c r="B288" s="17">
        <v>83537</v>
      </c>
      <c r="C288" s="58" t="s">
        <v>133</v>
      </c>
      <c r="D288" s="91" t="s">
        <v>132</v>
      </c>
      <c r="E288" s="21" t="s">
        <v>24</v>
      </c>
      <c r="F288" s="143" t="s">
        <v>145</v>
      </c>
      <c r="G288" s="127">
        <v>600974.23</v>
      </c>
      <c r="I288" s="326"/>
    </row>
    <row r="289" spans="1:9" ht="21.75" customHeight="1" x14ac:dyDescent="0.2">
      <c r="A289" s="62">
        <f t="shared" si="15"/>
        <v>63</v>
      </c>
      <c r="B289" s="41">
        <v>87393</v>
      </c>
      <c r="C289" s="58" t="s">
        <v>320</v>
      </c>
      <c r="D289" s="105" t="s">
        <v>135</v>
      </c>
      <c r="E289" s="44" t="s">
        <v>321</v>
      </c>
      <c r="F289" s="149" t="s">
        <v>431</v>
      </c>
      <c r="G289" s="166">
        <v>641084.46869999997</v>
      </c>
      <c r="I289" s="326"/>
    </row>
    <row r="290" spans="1:9" ht="29.25" customHeight="1" x14ac:dyDescent="0.2">
      <c r="A290" s="28">
        <f t="shared" si="15"/>
        <v>64</v>
      </c>
      <c r="B290" s="28">
        <v>87472</v>
      </c>
      <c r="C290" s="211" t="s">
        <v>470</v>
      </c>
      <c r="D290" s="258" t="s">
        <v>135</v>
      </c>
      <c r="E290" s="186" t="s">
        <v>39</v>
      </c>
      <c r="F290" s="157" t="s">
        <v>407</v>
      </c>
      <c r="G290" s="311">
        <v>598408.28</v>
      </c>
      <c r="I290" s="326"/>
    </row>
    <row r="291" spans="1:9" ht="21.75" customHeight="1" x14ac:dyDescent="0.2">
      <c r="A291" s="357" t="s">
        <v>87</v>
      </c>
      <c r="B291" s="357"/>
      <c r="C291" s="357"/>
      <c r="D291" s="357"/>
      <c r="E291" s="357"/>
      <c r="F291" s="357"/>
      <c r="G291" s="357"/>
      <c r="I291" s="326"/>
    </row>
    <row r="292" spans="1:9" ht="21.75" customHeight="1" x14ac:dyDescent="0.2">
      <c r="A292" s="356" t="s">
        <v>558</v>
      </c>
      <c r="B292" s="356"/>
      <c r="C292" s="356"/>
      <c r="D292" s="356"/>
      <c r="E292" s="356"/>
      <c r="F292" s="356"/>
      <c r="G292" s="356"/>
      <c r="I292" s="326"/>
    </row>
    <row r="293" spans="1:9" ht="49.5" customHeight="1" x14ac:dyDescent="0.2">
      <c r="A293" s="31" t="s">
        <v>14</v>
      </c>
      <c r="B293" s="229" t="s">
        <v>15</v>
      </c>
      <c r="C293" s="31" t="s">
        <v>25</v>
      </c>
      <c r="D293" s="31" t="s">
        <v>1</v>
      </c>
      <c r="E293" s="274" t="s">
        <v>18</v>
      </c>
      <c r="F293" s="31" t="s">
        <v>17</v>
      </c>
      <c r="G293" s="1" t="s">
        <v>3</v>
      </c>
      <c r="I293" s="326"/>
    </row>
    <row r="294" spans="1:9" ht="21.75" customHeight="1" x14ac:dyDescent="0.2">
      <c r="A294" s="62">
        <f>A290+1</f>
        <v>65</v>
      </c>
      <c r="B294" s="41">
        <v>87317</v>
      </c>
      <c r="C294" s="58" t="s">
        <v>203</v>
      </c>
      <c r="D294" s="105" t="s">
        <v>7</v>
      </c>
      <c r="E294" s="44" t="s">
        <v>107</v>
      </c>
      <c r="F294" s="153" t="s">
        <v>501</v>
      </c>
      <c r="G294" s="45">
        <v>201400</v>
      </c>
      <c r="I294" s="326"/>
    </row>
    <row r="295" spans="1:9" s="36" customFormat="1" ht="21.75" customHeight="1" x14ac:dyDescent="0.2">
      <c r="A295" s="62">
        <f>A294+1</f>
        <v>66</v>
      </c>
      <c r="B295" s="41">
        <v>87325</v>
      </c>
      <c r="C295" s="58" t="s">
        <v>216</v>
      </c>
      <c r="D295" s="91" t="s">
        <v>7</v>
      </c>
      <c r="E295" s="44" t="s">
        <v>107</v>
      </c>
      <c r="F295" s="153" t="s">
        <v>501</v>
      </c>
      <c r="G295" s="45">
        <v>402882.14999999997</v>
      </c>
      <c r="H295" s="262"/>
      <c r="I295" s="326"/>
    </row>
    <row r="296" spans="1:9" s="130" customFormat="1" ht="21.75" customHeight="1" x14ac:dyDescent="0.2">
      <c r="A296" s="62">
        <f t="shared" ref="A296:A301" si="16">A295+1</f>
        <v>67</v>
      </c>
      <c r="B296" s="41">
        <v>87345</v>
      </c>
      <c r="C296" s="88" t="s">
        <v>233</v>
      </c>
      <c r="D296" s="102" t="s">
        <v>277</v>
      </c>
      <c r="E296" s="21" t="s">
        <v>217</v>
      </c>
      <c r="F296" s="149" t="s">
        <v>430</v>
      </c>
      <c r="G296" s="142">
        <v>221291.4</v>
      </c>
      <c r="H296" s="262"/>
      <c r="I296" s="326"/>
    </row>
    <row r="297" spans="1:9" s="36" customFormat="1" ht="30" x14ac:dyDescent="0.2">
      <c r="A297" s="62">
        <f t="shared" si="16"/>
        <v>68</v>
      </c>
      <c r="B297" s="41">
        <v>87445</v>
      </c>
      <c r="C297" s="61" t="s">
        <v>537</v>
      </c>
      <c r="D297" s="105" t="s">
        <v>80</v>
      </c>
      <c r="E297" s="260" t="s">
        <v>417</v>
      </c>
      <c r="F297" s="151" t="s">
        <v>144</v>
      </c>
      <c r="G297" s="20">
        <v>101287.32</v>
      </c>
      <c r="H297" s="262"/>
      <c r="I297" s="326"/>
    </row>
    <row r="298" spans="1:9" s="36" customFormat="1" ht="30" x14ac:dyDescent="0.2">
      <c r="A298" s="62">
        <f t="shared" si="16"/>
        <v>69</v>
      </c>
      <c r="B298" s="41">
        <v>87477</v>
      </c>
      <c r="C298" s="61" t="s">
        <v>538</v>
      </c>
      <c r="D298" s="105" t="s">
        <v>80</v>
      </c>
      <c r="E298" s="260" t="s">
        <v>417</v>
      </c>
      <c r="F298" s="151" t="s">
        <v>584</v>
      </c>
      <c r="G298" s="20" t="s">
        <v>27</v>
      </c>
      <c r="H298" s="262"/>
      <c r="I298" s="326"/>
    </row>
    <row r="299" spans="1:9" s="36" customFormat="1" ht="30" x14ac:dyDescent="0.2">
      <c r="A299" s="62">
        <f t="shared" si="16"/>
        <v>70</v>
      </c>
      <c r="B299" s="41">
        <v>87478</v>
      </c>
      <c r="C299" s="61" t="s">
        <v>539</v>
      </c>
      <c r="D299" s="105" t="s">
        <v>80</v>
      </c>
      <c r="E299" s="260" t="s">
        <v>417</v>
      </c>
      <c r="F299" s="151" t="s">
        <v>584</v>
      </c>
      <c r="G299" s="20">
        <v>6426.36</v>
      </c>
      <c r="H299" s="262"/>
      <c r="I299" s="326"/>
    </row>
    <row r="300" spans="1:9" s="130" customFormat="1" ht="21.75" customHeight="1" x14ac:dyDescent="0.2">
      <c r="A300" s="62">
        <f t="shared" si="16"/>
        <v>71</v>
      </c>
      <c r="B300" s="41">
        <v>83583</v>
      </c>
      <c r="C300" s="40" t="s">
        <v>188</v>
      </c>
      <c r="D300" s="105" t="s">
        <v>64</v>
      </c>
      <c r="E300" s="44" t="s">
        <v>65</v>
      </c>
      <c r="F300" s="147" t="s">
        <v>201</v>
      </c>
      <c r="G300" s="56">
        <v>1661401.09</v>
      </c>
      <c r="H300" s="262"/>
      <c r="I300" s="326"/>
    </row>
    <row r="301" spans="1:9" s="130" customFormat="1" ht="21.75" customHeight="1" x14ac:dyDescent="0.2">
      <c r="A301" s="28">
        <f t="shared" si="16"/>
        <v>72</v>
      </c>
      <c r="B301" s="28">
        <v>87479</v>
      </c>
      <c r="C301" s="310" t="s">
        <v>529</v>
      </c>
      <c r="D301" s="258" t="s">
        <v>548</v>
      </c>
      <c r="E301" s="186" t="s">
        <v>530</v>
      </c>
      <c r="F301" s="157" t="s">
        <v>273</v>
      </c>
      <c r="G301" s="171">
        <v>1662886.85</v>
      </c>
      <c r="H301" s="262"/>
      <c r="I301" s="326"/>
    </row>
    <row r="302" spans="1:9" ht="32.25" customHeight="1" x14ac:dyDescent="0.2">
      <c r="A302" s="182">
        <f>COUNT(A281:A301,A256:A280,A229:A255,A221:A228)</f>
        <v>72</v>
      </c>
      <c r="B302" s="227"/>
      <c r="C302" s="246" t="s">
        <v>26</v>
      </c>
      <c r="D302" s="247"/>
      <c r="E302" s="247"/>
      <c r="F302" s="247"/>
      <c r="G302" s="248">
        <f>SUM(G221:G301)</f>
        <v>121930920.02874132</v>
      </c>
      <c r="I302" s="326"/>
    </row>
    <row r="303" spans="1:9" ht="21.75" customHeight="1" x14ac:dyDescent="0.2">
      <c r="A303" s="175"/>
      <c r="B303" s="237"/>
      <c r="C303" s="124"/>
      <c r="D303" s="125"/>
      <c r="E303" s="125"/>
      <c r="F303" s="125"/>
      <c r="G303" s="129"/>
      <c r="I303" s="326"/>
    </row>
    <row r="304" spans="1:9" ht="21.75" customHeight="1" x14ac:dyDescent="0.2">
      <c r="A304" s="77"/>
      <c r="B304" s="237"/>
      <c r="C304" s="124"/>
      <c r="D304" s="125"/>
      <c r="E304" s="125"/>
      <c r="F304" s="125"/>
      <c r="G304" s="129"/>
      <c r="I304" s="326"/>
    </row>
    <row r="305" spans="1:9" ht="21.75" customHeight="1" x14ac:dyDescent="0.2">
      <c r="A305" s="77"/>
      <c r="B305" s="245"/>
      <c r="C305" s="124"/>
      <c r="D305" s="125"/>
      <c r="E305" s="125"/>
      <c r="F305" s="125"/>
      <c r="G305" s="129"/>
      <c r="I305" s="326"/>
    </row>
    <row r="306" spans="1:9" ht="50.1" customHeight="1" x14ac:dyDescent="0.2">
      <c r="A306" s="31" t="s">
        <v>14</v>
      </c>
      <c r="B306" s="229" t="s">
        <v>15</v>
      </c>
      <c r="C306" s="31" t="s">
        <v>381</v>
      </c>
      <c r="D306" s="31" t="s">
        <v>1</v>
      </c>
      <c r="E306" s="31" t="s">
        <v>18</v>
      </c>
      <c r="F306" s="31" t="s">
        <v>17</v>
      </c>
      <c r="G306" s="1" t="s">
        <v>3</v>
      </c>
      <c r="I306" s="326"/>
    </row>
    <row r="307" spans="1:9" ht="21.75" customHeight="1" x14ac:dyDescent="0.2">
      <c r="A307" s="62">
        <v>1</v>
      </c>
      <c r="B307" s="48">
        <v>83643</v>
      </c>
      <c r="C307" s="18" t="s">
        <v>440</v>
      </c>
      <c r="D307" s="91" t="s">
        <v>93</v>
      </c>
      <c r="E307" s="17" t="s">
        <v>441</v>
      </c>
      <c r="F307" s="143" t="s">
        <v>143</v>
      </c>
      <c r="G307" s="142">
        <v>26779.4</v>
      </c>
      <c r="I307" s="326"/>
    </row>
    <row r="308" spans="1:9" ht="21.75" customHeight="1" x14ac:dyDescent="0.2">
      <c r="A308" s="62">
        <f>A307+1</f>
        <v>2</v>
      </c>
      <c r="B308" s="24">
        <v>86885</v>
      </c>
      <c r="C308" s="59" t="s">
        <v>244</v>
      </c>
      <c r="D308" s="105" t="s">
        <v>93</v>
      </c>
      <c r="E308" s="21" t="s">
        <v>136</v>
      </c>
      <c r="F308" s="143" t="s">
        <v>557</v>
      </c>
      <c r="G308" s="204">
        <f>870000*5</f>
        <v>4350000</v>
      </c>
      <c r="I308" s="326"/>
    </row>
    <row r="309" spans="1:9" ht="21.75" customHeight="1" x14ac:dyDescent="0.2">
      <c r="A309" s="62">
        <f>A308+1</f>
        <v>3</v>
      </c>
      <c r="B309" s="24">
        <v>86886</v>
      </c>
      <c r="C309" s="59" t="s">
        <v>181</v>
      </c>
      <c r="D309" s="105" t="s">
        <v>93</v>
      </c>
      <c r="E309" s="21" t="s">
        <v>182</v>
      </c>
      <c r="F309" s="143" t="s">
        <v>584</v>
      </c>
      <c r="G309" s="142">
        <v>800000</v>
      </c>
      <c r="I309" s="326"/>
    </row>
    <row r="310" spans="1:9" ht="21.75" customHeight="1" x14ac:dyDescent="0.2">
      <c r="A310" s="32">
        <f>A309+1</f>
        <v>4</v>
      </c>
      <c r="B310" s="24">
        <v>86897</v>
      </c>
      <c r="C310" s="59" t="s">
        <v>262</v>
      </c>
      <c r="D310" s="105" t="s">
        <v>93</v>
      </c>
      <c r="E310" s="44" t="s">
        <v>261</v>
      </c>
      <c r="F310" s="143" t="s">
        <v>473</v>
      </c>
      <c r="G310" s="179">
        <v>1050940</v>
      </c>
      <c r="I310" s="326"/>
    </row>
    <row r="311" spans="1:9" ht="21.75" customHeight="1" x14ac:dyDescent="0.2">
      <c r="A311" s="24">
        <f>A310+1</f>
        <v>5</v>
      </c>
      <c r="B311" s="32">
        <v>87318</v>
      </c>
      <c r="C311" s="90" t="s">
        <v>212</v>
      </c>
      <c r="D311" s="91" t="s">
        <v>93</v>
      </c>
      <c r="E311" s="44" t="s">
        <v>214</v>
      </c>
      <c r="F311" s="149" t="s">
        <v>485</v>
      </c>
      <c r="G311" s="142">
        <v>810271.28</v>
      </c>
      <c r="I311" s="326"/>
    </row>
    <row r="312" spans="1:9" ht="21.75" customHeight="1" x14ac:dyDescent="0.2">
      <c r="A312" s="62">
        <f>A311+1</f>
        <v>6</v>
      </c>
      <c r="B312" s="24">
        <v>87319</v>
      </c>
      <c r="C312" s="58" t="s">
        <v>213</v>
      </c>
      <c r="D312" s="91" t="s">
        <v>93</v>
      </c>
      <c r="E312" s="21" t="s">
        <v>214</v>
      </c>
      <c r="F312" s="149" t="s">
        <v>443</v>
      </c>
      <c r="G312" s="142">
        <v>965713.3</v>
      </c>
      <c r="I312" s="326"/>
    </row>
    <row r="313" spans="1:9" ht="21.75" customHeight="1" x14ac:dyDescent="0.2">
      <c r="A313" s="62">
        <f t="shared" ref="A313:A314" si="17">A312+1</f>
        <v>7</v>
      </c>
      <c r="B313" s="24">
        <v>87374</v>
      </c>
      <c r="C313" s="58" t="s">
        <v>353</v>
      </c>
      <c r="D313" s="91" t="s">
        <v>93</v>
      </c>
      <c r="E313" s="122" t="s">
        <v>354</v>
      </c>
      <c r="F313" s="143" t="s">
        <v>395</v>
      </c>
      <c r="G313" s="142">
        <v>1159200</v>
      </c>
      <c r="I313" s="326"/>
    </row>
    <row r="314" spans="1:9" ht="21.75" customHeight="1" x14ac:dyDescent="0.2">
      <c r="A314" s="62">
        <f t="shared" si="17"/>
        <v>8</v>
      </c>
      <c r="B314" s="24">
        <v>87394</v>
      </c>
      <c r="C314" s="58" t="s">
        <v>351</v>
      </c>
      <c r="D314" s="91" t="s">
        <v>93</v>
      </c>
      <c r="E314" s="21" t="s">
        <v>214</v>
      </c>
      <c r="F314" s="143" t="s">
        <v>352</v>
      </c>
      <c r="G314" s="142">
        <v>1430907.65</v>
      </c>
      <c r="I314" s="326"/>
    </row>
    <row r="315" spans="1:9" ht="21.75" customHeight="1" x14ac:dyDescent="0.2">
      <c r="A315" s="62">
        <f>A314+1</f>
        <v>9</v>
      </c>
      <c r="B315" s="49">
        <v>87454</v>
      </c>
      <c r="C315" s="90" t="s">
        <v>446</v>
      </c>
      <c r="D315" s="105" t="s">
        <v>93</v>
      </c>
      <c r="E315" s="44" t="s">
        <v>68</v>
      </c>
      <c r="F315" s="146" t="s">
        <v>465</v>
      </c>
      <c r="G315" s="179">
        <v>960400</v>
      </c>
      <c r="I315" s="326"/>
    </row>
    <row r="316" spans="1:9" ht="21.75" customHeight="1" x14ac:dyDescent="0.2">
      <c r="A316" s="346">
        <f>A315+1</f>
        <v>10</v>
      </c>
      <c r="B316" s="79">
        <v>86787</v>
      </c>
      <c r="C316" s="293" t="s">
        <v>105</v>
      </c>
      <c r="D316" s="368" t="s">
        <v>55</v>
      </c>
      <c r="E316" s="362" t="s">
        <v>106</v>
      </c>
      <c r="F316" s="366" t="s">
        <v>404</v>
      </c>
      <c r="G316" s="364">
        <v>6599900</v>
      </c>
      <c r="I316" s="326"/>
    </row>
    <row r="317" spans="1:9" ht="21" customHeight="1" x14ac:dyDescent="0.2">
      <c r="A317" s="347"/>
      <c r="B317" s="79">
        <v>86834</v>
      </c>
      <c r="C317" s="282" t="s">
        <v>489</v>
      </c>
      <c r="D317" s="369"/>
      <c r="E317" s="363"/>
      <c r="F317" s="367"/>
      <c r="G317" s="365"/>
      <c r="I317" s="326"/>
    </row>
    <row r="318" spans="1:9" ht="21.75" customHeight="1" x14ac:dyDescent="0.2">
      <c r="A318" s="346">
        <f>A316+1</f>
        <v>11</v>
      </c>
      <c r="B318" s="48">
        <v>85041</v>
      </c>
      <c r="C318" s="83" t="s">
        <v>313</v>
      </c>
      <c r="D318" s="69" t="s">
        <v>74</v>
      </c>
      <c r="E318" s="29" t="s">
        <v>0</v>
      </c>
      <c r="F318" s="147" t="s">
        <v>263</v>
      </c>
      <c r="G318" s="84">
        <v>500850</v>
      </c>
      <c r="I318" s="326"/>
    </row>
    <row r="319" spans="1:9" ht="21" customHeight="1" x14ac:dyDescent="0.2">
      <c r="A319" s="347"/>
      <c r="B319" s="49">
        <v>85042</v>
      </c>
      <c r="C319" s="43" t="s">
        <v>314</v>
      </c>
      <c r="D319" s="105" t="s">
        <v>74</v>
      </c>
      <c r="E319" s="41" t="s">
        <v>296</v>
      </c>
      <c r="F319" s="263" t="s">
        <v>263</v>
      </c>
      <c r="G319" s="85">
        <v>25042.5</v>
      </c>
      <c r="I319" s="326"/>
    </row>
    <row r="320" spans="1:9" s="54" customFormat="1" ht="21.75" customHeight="1" x14ac:dyDescent="0.2">
      <c r="A320" s="267">
        <f>A318+1</f>
        <v>12</v>
      </c>
      <c r="B320" s="24">
        <v>85173</v>
      </c>
      <c r="C320" s="33" t="s">
        <v>154</v>
      </c>
      <c r="D320" s="251" t="s">
        <v>74</v>
      </c>
      <c r="E320" s="24" t="s">
        <v>19</v>
      </c>
      <c r="F320" s="264" t="s">
        <v>205</v>
      </c>
      <c r="G320" s="34">
        <v>7976037</v>
      </c>
      <c r="H320" s="262"/>
      <c r="I320" s="326"/>
    </row>
    <row r="321" spans="1:9" ht="21.75" customHeight="1" x14ac:dyDescent="0.2">
      <c r="A321" s="17">
        <f>A320+1</f>
        <v>13</v>
      </c>
      <c r="B321" s="79">
        <v>87375</v>
      </c>
      <c r="C321" s="67" t="s">
        <v>278</v>
      </c>
      <c r="D321" s="215" t="s">
        <v>74</v>
      </c>
      <c r="E321" s="116" t="s">
        <v>279</v>
      </c>
      <c r="F321" s="265" t="s">
        <v>282</v>
      </c>
      <c r="G321" s="337">
        <v>2587612.6</v>
      </c>
      <c r="I321" s="326"/>
    </row>
    <row r="322" spans="1:9" ht="21.75" customHeight="1" x14ac:dyDescent="0.2">
      <c r="A322" s="28">
        <f>A321+1</f>
        <v>14</v>
      </c>
      <c r="B322" s="118">
        <v>87320</v>
      </c>
      <c r="C322" s="172" t="s">
        <v>215</v>
      </c>
      <c r="D322" s="258" t="s">
        <v>74</v>
      </c>
      <c r="E322" s="28" t="s">
        <v>214</v>
      </c>
      <c r="F322" s="266" t="s">
        <v>442</v>
      </c>
      <c r="G322" s="173">
        <v>994817.78</v>
      </c>
      <c r="I322" s="326"/>
    </row>
    <row r="323" spans="1:9" ht="32.25" customHeight="1" x14ac:dyDescent="0.2">
      <c r="A323" s="182">
        <f>COUNT(A316:A322,A307:A315)</f>
        <v>14</v>
      </c>
      <c r="B323" s="227"/>
      <c r="C323" s="338" t="s">
        <v>382</v>
      </c>
      <c r="D323" s="111"/>
      <c r="E323" s="111"/>
      <c r="F323" s="111"/>
      <c r="G323" s="339">
        <f>SUM(G307:G322)</f>
        <v>30238471.510000005</v>
      </c>
      <c r="I323" s="326"/>
    </row>
    <row r="324" spans="1:9" ht="18" x14ac:dyDescent="0.2">
      <c r="A324" s="205"/>
      <c r="B324" s="245"/>
      <c r="C324" s="124"/>
      <c r="D324" s="125"/>
      <c r="E324" s="125"/>
      <c r="F324" s="125"/>
      <c r="G324" s="129"/>
      <c r="I324" s="326"/>
    </row>
    <row r="325" spans="1:9" ht="32.25" customHeight="1" x14ac:dyDescent="0.2">
      <c r="A325" s="112">
        <f>A31+A42+A79+A114+A151+A167+A218+A302+A323</f>
        <v>225</v>
      </c>
      <c r="B325" s="230"/>
      <c r="C325" s="107" t="s">
        <v>559</v>
      </c>
      <c r="D325" s="108"/>
      <c r="E325" s="108"/>
      <c r="F325" s="108"/>
      <c r="G325" s="110">
        <f>G31+G42+G79+G114+G151+G167+G218+G302+G323</f>
        <v>962783730.70874131</v>
      </c>
      <c r="I325" s="326"/>
    </row>
    <row r="326" spans="1:9" ht="21.75" customHeight="1" x14ac:dyDescent="0.2">
      <c r="A326" s="286"/>
      <c r="D326" s="13"/>
      <c r="G326" s="284"/>
      <c r="I326" s="326"/>
    </row>
  </sheetData>
  <protectedRanges>
    <protectedRange sqref="H291:XFD1048576 A291:G1048576 A232:G239 A267:XFD290 A1:G231 A245:G266 A240:G244 H1:XFD266" name="Intervalo1"/>
  </protectedRanges>
  <autoFilter ref="A6:G326" xr:uid="{00000000-0001-0000-0100-000000000000}"/>
  <sortState xmlns:xlrd2="http://schemas.microsoft.com/office/spreadsheetml/2017/richdata2" ref="B81:B83">
    <sortCondition ref="B81:B83"/>
  </sortState>
  <customSheetViews>
    <customSheetView guid="{D6ABB145-790F-46D7-B569-3041338F1FB1}" scale="80" showGridLines="0" printArea="1" showAutoFilter="1" topLeftCell="A334">
      <selection activeCell="H345" sqref="H345"/>
      <rowBreaks count="8" manualBreakCount="8">
        <brk id="48" max="16383" man="1"/>
        <brk id="88" max="16383" man="1"/>
        <brk id="119" max="16383" man="1"/>
        <brk id="153" max="16383" man="1"/>
        <brk id="199" max="16383" man="1"/>
        <brk id="239" max="16383" man="1"/>
        <brk id="288" max="16383" man="1"/>
        <brk id="327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"/>
      <headerFooter alignWithMargins="0">
        <oddFooter>&amp;L&amp;9Gerência Geral de Projetos e Pesquisas&amp;C&amp;8 &amp;D&amp;R&amp;12&amp;P/&amp;N</oddFooter>
      </headerFooter>
      <autoFilter ref="A6:G353" xr:uid="{C625A46F-0206-494D-A474-FB596D62E6B4}"/>
    </customSheetView>
    <customSheetView guid="{B448B263-BF4A-4B90-83E4-2B86D86FF422}" scale="70" showPageBreaks="1" showGridLines="0" printArea="1" topLeftCell="A55">
      <selection activeCell="D68" sqref="D68"/>
      <rowBreaks count="8" manualBreakCount="8">
        <brk id="44" max="8" man="1"/>
        <brk id="82" max="8" man="1"/>
        <brk id="117" max="8" man="1"/>
        <brk id="155" max="8" man="1"/>
        <brk id="202" max="8" man="1"/>
        <brk id="239" max="8" man="1"/>
        <brk id="279" max="8" man="1"/>
        <brk id="315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48" orientation="landscape" r:id="rId2"/>
      <headerFooter alignWithMargins="0">
        <oddFooter>&amp;L&amp;9Gerência Geral de Projetos e Pesquisas&amp;C&amp;8 &amp;D&amp;R&amp;12&amp;P/&amp;N</oddFooter>
      </headerFooter>
    </customSheetView>
    <customSheetView guid="{0A05C947-EA52-44BB-A339-4AA8EB2F5A7A}" scale="80" showGridLines="0" showAutoFilter="1" topLeftCell="C197">
      <selection activeCell="J206" sqref="J206"/>
      <rowBreaks count="7" manualBreakCount="7">
        <brk id="47" max="16383" man="1"/>
        <brk id="87" max="16383" man="1"/>
        <brk id="118" max="16383" man="1"/>
        <brk id="152" max="16383" man="1"/>
        <brk id="196" max="16383" man="1"/>
        <brk id="265" max="16383" man="1"/>
        <brk id="298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3"/>
      <headerFooter alignWithMargins="0">
        <oddFooter>&amp;L&amp;9Gerência Geral de Projetos e Pesquisas&amp;C&amp;8 &amp;D&amp;R&amp;12&amp;P/&amp;N</oddFooter>
      </headerFooter>
      <autoFilter ref="A6:I339" xr:uid="{9ABD2AB9-1983-4622-A3B5-8BFDC33EF56A}"/>
    </customSheetView>
    <customSheetView guid="{5CCF4F70-1465-4BFC-BE6E-790880DE93AB}" scale="80" showPageBreaks="1" showGridLines="0" printArea="1" showAutoFilter="1" topLeftCell="A306">
      <selection activeCell="A318" sqref="A318:I318"/>
      <rowBreaks count="8" manualBreakCount="8">
        <brk id="48" max="16383" man="1"/>
        <brk id="88" max="16383" man="1"/>
        <brk id="125" max="16383" man="1"/>
        <brk id="161" max="16383" man="1"/>
        <brk id="206" max="16383" man="1"/>
        <brk id="247" max="16383" man="1"/>
        <brk id="297" max="16383" man="1"/>
        <brk id="336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4"/>
      <headerFooter alignWithMargins="0">
        <oddFooter>&amp;L&amp;9Gerência Geral de Projetos e Pesquisas&amp;C&amp;8 &amp;D&amp;R&amp;12&amp;P/&amp;N</oddFooter>
      </headerFooter>
      <autoFilter ref="A6:I368" xr:uid="{E3B52021-23BB-47DF-91CD-ACD6A8B09639}"/>
    </customSheetView>
    <customSheetView guid="{0604B7E0-31FD-4BFF-82A7-3365BC5F0A59}" scale="80" showGridLines="0" showAutoFilter="1" topLeftCell="D194">
      <selection activeCell="J197" sqref="J197"/>
      <rowBreaks count="8" manualBreakCount="8">
        <brk id="48" max="16383" man="1"/>
        <brk id="88" max="16383" man="1"/>
        <brk id="119" max="16383" man="1"/>
        <brk id="153" max="16383" man="1"/>
        <brk id="199" max="16383" man="1"/>
        <brk id="239" max="16383" man="1"/>
        <brk id="288" max="16383" man="1"/>
        <brk id="327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5"/>
      <headerFooter alignWithMargins="0">
        <oddFooter>&amp;L&amp;9Gerência Geral de Projetos e Pesquisas&amp;C&amp;8 &amp;D&amp;R&amp;12&amp;P/&amp;N</oddFooter>
      </headerFooter>
      <autoFilter ref="A6:I368" xr:uid="{95754A53-20FE-49BE-8070-9B01D0686EDF}"/>
    </customSheetView>
    <customSheetView guid="{2E87CD23-9F3C-4FF2-ACC9-87AE573FB773}" scale="80" showGridLines="0" showAutoFilter="1" topLeftCell="A347">
      <selection activeCell="A363" sqref="A363"/>
      <rowBreaks count="8" manualBreakCount="8">
        <brk id="48" max="16383" man="1"/>
        <brk id="88" max="16383" man="1"/>
        <brk id="119" max="16383" man="1"/>
        <brk id="153" max="16383" man="1"/>
        <brk id="199" max="16383" man="1"/>
        <brk id="239" max="16383" man="1"/>
        <brk id="288" max="16383" man="1"/>
        <brk id="327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6"/>
      <headerFooter alignWithMargins="0">
        <oddFooter>&amp;L&amp;9Gerência Geral de Projetos e Pesquisas&amp;C&amp;8 &amp;D&amp;R&amp;12&amp;P/&amp;N</oddFooter>
      </headerFooter>
      <autoFilter ref="A6:I366" xr:uid="{38C84EF5-916E-484D-AA7C-0DF488FA5185}"/>
    </customSheetView>
    <customSheetView guid="{B57A2BA4-F237-4418-8D63-6F20735E3D99}" scale="80" showPageBreaks="1" showGridLines="0" printArea="1" showAutoFilter="1">
      <selection activeCell="B7" sqref="B7"/>
      <rowBreaks count="8" manualBreakCount="8">
        <brk id="48" max="16383" man="1"/>
        <brk id="88" max="16383" man="1"/>
        <brk id="125" max="16383" man="1"/>
        <brk id="161" max="16383" man="1"/>
        <brk id="206" max="16383" man="1"/>
        <brk id="247" max="16383" man="1"/>
        <brk id="296" max="16383" man="1"/>
        <brk id="335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7"/>
      <headerFooter alignWithMargins="0">
        <oddFooter>&amp;L&amp;9Gerência Geral de Projetos e Pesquisas&amp;C&amp;8 &amp;D&amp;R&amp;12&amp;P/&amp;N</oddFooter>
      </headerFooter>
      <autoFilter ref="A6:I374" xr:uid="{B19C3373-E8CA-4A3B-8A81-2207EFBA3CB5}"/>
    </customSheetView>
    <customSheetView guid="{EED32482-4289-43B7-A000-361557F20922}" scale="80" showPageBreaks="1" showGridLines="0" printArea="1" showAutoFilter="1" topLeftCell="A58">
      <selection activeCell="D63" sqref="D63"/>
      <rowBreaks count="8" manualBreakCount="8">
        <brk id="48" max="16383" man="1"/>
        <brk id="88" max="16383" man="1"/>
        <brk id="125" max="16383" man="1"/>
        <brk id="161" max="16383" man="1"/>
        <brk id="206" max="16383" man="1"/>
        <brk id="247" max="16383" man="1"/>
        <brk id="296" max="16383" man="1"/>
        <brk id="335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8"/>
      <headerFooter alignWithMargins="0">
        <oddFooter>&amp;L&amp;9Gerência Geral de Projetos e Pesquisas&amp;C&amp;8 &amp;D&amp;R&amp;12&amp;P/&amp;N</oddFooter>
      </headerFooter>
      <autoFilter ref="A6:I374" xr:uid="{82EF6DD7-58B3-4CAD-960D-1ACE877C615A}"/>
    </customSheetView>
    <customSheetView guid="{106A9BD6-94DA-437E-A7FB-68D135134433}" scale="80" showGridLines="0" showAutoFilter="1" topLeftCell="A362">
      <selection activeCell="C303" sqref="C303"/>
      <rowBreaks count="8" manualBreakCount="8">
        <brk id="48" max="16383" man="1"/>
        <brk id="88" max="16383" man="1"/>
        <brk id="125" max="16383" man="1"/>
        <brk id="161" max="16383" man="1"/>
        <brk id="206" max="16383" man="1"/>
        <brk id="247" max="16383" man="1"/>
        <brk id="296" max="16383" man="1"/>
        <brk id="335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9"/>
      <headerFooter alignWithMargins="0">
        <oddFooter>&amp;L&amp;9Gerência Geral de Projetos e Pesquisas&amp;C&amp;8 &amp;D&amp;R&amp;12&amp;P/&amp;N</oddFooter>
      </headerFooter>
      <autoFilter ref="A6:I371" xr:uid="{2BE1EEFB-88AB-43EA-8DB8-4B54EB15E472}"/>
    </customSheetView>
    <customSheetView guid="{38AC3B9C-09AA-4B22-951C-27309F6F84E7}" scale="80" showPageBreaks="1" showGridLines="0" printArea="1" showAutoFilter="1" topLeftCell="A161">
      <selection activeCell="C169" sqref="C169"/>
      <rowBreaks count="8" manualBreakCount="8">
        <brk id="48" max="16383" man="1"/>
        <brk id="88" max="16383" man="1"/>
        <brk id="125" max="16383" man="1"/>
        <brk id="161" max="16383" man="1"/>
        <brk id="207" max="16383" man="1"/>
        <brk id="248" max="16383" man="1"/>
        <brk id="297" max="16383" man="1"/>
        <brk id="336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0"/>
      <headerFooter alignWithMargins="0">
        <oddFooter>&amp;L&amp;9Gerência Geral de Projetos e Pesquisas&amp;C&amp;8 &amp;D&amp;R&amp;12&amp;P/&amp;N</oddFooter>
      </headerFooter>
      <autoFilter ref="A6:I372" xr:uid="{E4B75F3C-0A23-4E6A-A77E-E952E940B4A5}"/>
    </customSheetView>
    <customSheetView guid="{8BA249FD-D559-430A-AF6F-5DA803436209}" scale="80" showGridLines="0" showAutoFilter="1" topLeftCell="C256">
      <selection activeCell="I267" sqref="I267"/>
      <rowBreaks count="8" manualBreakCount="8">
        <brk id="48" max="16383" man="1"/>
        <brk id="88" max="16383" man="1"/>
        <brk id="125" max="16383" man="1"/>
        <brk id="161" max="16383" man="1"/>
        <brk id="206" max="16383" man="1"/>
        <brk id="247" max="16383" man="1"/>
        <brk id="296" max="16383" man="1"/>
        <brk id="335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1"/>
      <headerFooter alignWithMargins="0">
        <oddFooter>&amp;L&amp;9Gerência Geral de Projetos e Pesquisas&amp;C&amp;8 &amp;D&amp;R&amp;12&amp;P/&amp;N</oddFooter>
      </headerFooter>
      <autoFilter ref="A6:I374" xr:uid="{032BD5B3-8A1B-49CB-BE22-CB9F3753638E}"/>
    </customSheetView>
    <customSheetView guid="{5243BB76-C410-452B-9F55-8D5A721CEA3B}" scale="80" showPageBreaks="1" showGridLines="0" printArea="1" showAutoFilter="1" topLeftCell="A10">
      <selection activeCell="A30" sqref="A30:I30"/>
      <rowBreaks count="8" manualBreakCount="8">
        <brk id="49" max="16383" man="1"/>
        <brk id="89" max="16383" man="1"/>
        <brk id="126" max="16383" man="1"/>
        <brk id="162" max="16383" man="1"/>
        <brk id="207" max="16383" man="1"/>
        <brk id="248" max="16383" man="1"/>
        <brk id="297" max="16383" man="1"/>
        <brk id="336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2"/>
      <headerFooter alignWithMargins="0">
        <oddFooter>&amp;L&amp;9Gerência Geral de Projetos e Pesquisas&amp;C&amp;8 &amp;D&amp;R&amp;12&amp;P/&amp;N</oddFooter>
      </headerFooter>
      <autoFilter ref="A6:I375" xr:uid="{8FC4B43A-E87D-4B8F-922A-471385319ADD}"/>
    </customSheetView>
    <customSheetView guid="{D3FB89DA-4A9D-4991-BD01-0AD222F1663F}" scale="80" showGridLines="0" printArea="1" showAutoFilter="1" topLeftCell="A354">
      <selection activeCell="A208" sqref="A208:A209"/>
      <rowBreaks count="8" manualBreakCount="8">
        <brk id="48" max="16383" man="1"/>
        <brk id="88" max="16383" man="1"/>
        <brk id="119" max="16383" man="1"/>
        <brk id="153" max="16383" man="1"/>
        <brk id="199" max="16383" man="1"/>
        <brk id="239" max="16383" man="1"/>
        <brk id="288" max="16383" man="1"/>
        <brk id="327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3"/>
      <headerFooter alignWithMargins="0">
        <oddFooter>&amp;L&amp;9Gerência Geral de Projetos e Pesquisas&amp;C&amp;8 &amp;D&amp;R&amp;12&amp;P/&amp;N</oddFooter>
      </headerFooter>
      <autoFilter ref="A6:I366" xr:uid="{1C6EDAFA-0EE7-4B04-A855-CB7989FE9EDD}"/>
    </customSheetView>
    <customSheetView guid="{67C3B617-B409-4DDC-AC87-70776F3BDE60}" scale="80" showGridLines="0" showAutoFilter="1" topLeftCell="A257">
      <selection activeCell="A271" sqref="A271"/>
      <rowBreaks count="8" manualBreakCount="8">
        <brk id="48" max="16383" man="1"/>
        <brk id="88" max="16383" man="1"/>
        <brk id="119" max="16383" man="1"/>
        <brk id="153" max="16383" man="1"/>
        <brk id="199" max="16383" man="1"/>
        <brk id="239" max="16383" man="1"/>
        <brk id="288" max="16383" man="1"/>
        <brk id="327" max="8" man="1"/>
      </rowBreaks>
      <pageMargins left="0.19685039370078741" right="0.19685039370078741" top="0.59055118110236227" bottom="0.39370078740157483" header="0.51181102362204722" footer="0.23622047244094491"/>
      <printOptions horizontalCentered="1"/>
      <pageSetup paperSize="9" scale="50" orientation="landscape" r:id="rId14"/>
      <headerFooter alignWithMargins="0">
        <oddFooter>&amp;L&amp;9Gerência Geral de Projetos e Pesquisas&amp;C&amp;8 &amp;D&amp;R&amp;12&amp;P/&amp;N</oddFooter>
      </headerFooter>
      <autoFilter ref="A6:I366" xr:uid="{BCD05BCB-0606-447A-A7A8-A01FBC59698E}"/>
    </customSheetView>
  </customSheetViews>
  <mergeCells count="52">
    <mergeCell ref="A110:A111"/>
    <mergeCell ref="D138:D140"/>
    <mergeCell ref="A120:G120"/>
    <mergeCell ref="A121:G121"/>
    <mergeCell ref="A5:G5"/>
    <mergeCell ref="A4:G4"/>
    <mergeCell ref="A47:G47"/>
    <mergeCell ref="A48:G48"/>
    <mergeCell ref="A242:G242"/>
    <mergeCell ref="A13:A14"/>
    <mergeCell ref="A62:A63"/>
    <mergeCell ref="A146:A148"/>
    <mergeCell ref="D146:D148"/>
    <mergeCell ref="E146:E148"/>
    <mergeCell ref="F146:F148"/>
    <mergeCell ref="F106:F107"/>
    <mergeCell ref="E106:E109"/>
    <mergeCell ref="A106:A109"/>
    <mergeCell ref="D110:D111"/>
    <mergeCell ref="E110:E111"/>
    <mergeCell ref="A243:G243"/>
    <mergeCell ref="A292:G292"/>
    <mergeCell ref="A85:G85"/>
    <mergeCell ref="A86:G86"/>
    <mergeCell ref="D316:D317"/>
    <mergeCell ref="A161:A166"/>
    <mergeCell ref="A138:A140"/>
    <mergeCell ref="A88:A89"/>
    <mergeCell ref="F93:F96"/>
    <mergeCell ref="D93:D96"/>
    <mergeCell ref="E93:E96"/>
    <mergeCell ref="A100:A103"/>
    <mergeCell ref="D100:D103"/>
    <mergeCell ref="D106:D109"/>
    <mergeCell ref="F110:F111"/>
    <mergeCell ref="G93:G96"/>
    <mergeCell ref="A318:A319"/>
    <mergeCell ref="E138:E140"/>
    <mergeCell ref="F138:F140"/>
    <mergeCell ref="A249:A250"/>
    <mergeCell ref="A215:A216"/>
    <mergeCell ref="A159:G159"/>
    <mergeCell ref="A205:G205"/>
    <mergeCell ref="A206:G206"/>
    <mergeCell ref="F249:F250"/>
    <mergeCell ref="E249:E250"/>
    <mergeCell ref="A291:G291"/>
    <mergeCell ref="A158:G158"/>
    <mergeCell ref="A316:A317"/>
    <mergeCell ref="E316:E317"/>
    <mergeCell ref="G316:G317"/>
    <mergeCell ref="F316:F317"/>
  </mergeCells>
  <phoneticPr fontId="74" type="noConversion"/>
  <conditionalFormatting sqref="B307:B1048576 B1:B3 B208:B219 B161:B171 B34:B46 B7:B32 B123:B157 B173:B204 B294:B305 B50:B84 B88:B119 B245:B290 B221:B241">
    <cfRule type="duplicateValues" dxfId="1" priority="52"/>
  </conditionalFormatting>
  <conditionalFormatting sqref="B307:B1048576 B1:B5 B208:B219 B161:B171 B7:B32 B294:B305 B34:B48 B50:B86 B123:B159 B173:B206 B88:B121 B245:B292 B221:B243">
    <cfRule type="duplicateValues" dxfId="0" priority="66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39" orientation="landscape" r:id="rId15"/>
  <headerFooter alignWithMargins="0">
    <oddFooter>&amp;L&amp;9Gerência Geral de Projetos e Pesquisas&amp;C&amp;8 &amp;D&amp;R&amp;12&amp;P/&amp;N</oddFooter>
  </headerFooter>
  <rowBreaks count="7" manualBreakCount="7">
    <brk id="46" max="6" man="1"/>
    <brk id="84" max="6" man="1"/>
    <brk id="119" max="16383" man="1"/>
    <brk id="153" max="16383" man="1"/>
    <brk id="200" max="6" man="1"/>
    <brk id="239" max="16383" man="1"/>
    <brk id="290" max="6" man="1"/>
  </rowBreaks>
  <ignoredErrors>
    <ignoredError sqref="A213:A217" evalError="1"/>
  </ignoredErrors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900551-B505-4D31-9732-5AA0BADC8D22}"/>
</file>

<file path=customXml/itemProps2.xml><?xml version="1.0" encoding="utf-8"?>
<ds:datastoreItem xmlns:ds="http://schemas.openxmlformats.org/officeDocument/2006/customXml" ds:itemID="{D254B58F-95E0-4F7D-BB3D-BC45889F0800}"/>
</file>

<file path=customXml/itemProps3.xml><?xml version="1.0" encoding="utf-8"?>
<ds:datastoreItem xmlns:ds="http://schemas.openxmlformats.org/officeDocument/2006/customXml" ds:itemID="{1000E3FF-61CC-425D-9B93-FC749B9FA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Projetos Ativos HCFMUSP</vt:lpstr>
      <vt:lpstr>'Projetos Ativos HCFMUSP'!Area_de_impressao</vt:lpstr>
    </vt:vector>
  </TitlesOfParts>
  <Company>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Ctanoeiro</dc:creator>
  <cp:lastModifiedBy>Gisele Cristiane Viveiros</cp:lastModifiedBy>
  <cp:lastPrinted>2025-04-28T11:42:05Z</cp:lastPrinted>
  <dcterms:created xsi:type="dcterms:W3CDTF">2006-06-22T13:49:19Z</dcterms:created>
  <dcterms:modified xsi:type="dcterms:W3CDTF">2025-04-28T11:45:12Z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