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LUCY MONTORO - CONTRATO GESTÃO\2025\Prestação de Contas Anual_Final - 72015 - 2025 - IRLM\"/>
    </mc:Choice>
  </mc:AlternateContent>
  <xr:revisionPtr revIDLastSave="0" documentId="8_{5408CB1A-0F57-46C1-84E6-BAC265D0619A}" xr6:coauthVersionLast="47" xr6:coauthVersionMax="47" xr10:uidLastSave="{00000000-0000-0000-0000-000000000000}"/>
  <bookViews>
    <workbookView xWindow="-120" yWindow="-120" windowWidth="29040" windowHeight="15720" xr2:uid="{DF2085FF-9EF8-41F9-8A6B-DD7CC29BBB02}"/>
  </bookViews>
  <sheets>
    <sheet name="Anexo 6 - CTR IRLM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A">#REF!</definedName>
    <definedName name="AAAAAAAAAAA">#REF!</definedName>
    <definedName name="ANEXO12">#REF!</definedName>
    <definedName name="_xlnm.Print_Area" localSheetId="0">'Anexo 6 - CTR IRLM'!$A$1:$F$130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5" i="1" l="1"/>
  <c r="E85" i="1"/>
  <c r="F113" i="1" s="1"/>
  <c r="D85" i="1"/>
  <c r="C85" i="1"/>
  <c r="B85" i="1"/>
  <c r="F44" i="1"/>
  <c r="F42" i="1"/>
  <c r="F45" i="1" s="1"/>
  <c r="F114" i="1" s="1"/>
  <c r="F116" i="1" s="1"/>
  <c r="F19" i="1"/>
  <c r="F47" i="1" l="1"/>
  <c r="F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tforcan</author>
    <author>Rodrigo de Oliveira Chiaradia</author>
  </authors>
  <commentList>
    <comment ref="E27" authorId="0" shapeId="0" xr:uid="{CFFD8FBB-FD78-48E1-9F89-800CEAFE1EBD}">
      <text>
        <r>
          <rPr>
            <b/>
            <sz val="8"/>
            <color indexed="81"/>
            <rFont val="Tahoma"/>
            <family val="2"/>
          </rPr>
          <t>tforcan:</t>
        </r>
        <r>
          <rPr>
            <sz val="8"/>
            <color indexed="81"/>
            <rFont val="Tahoma"/>
            <family val="2"/>
          </rPr>
          <t xml:space="preserve">
pedir o nº da referencia da verba p/ Solange/Emerson / Odair 3066-8586 / 8531</t>
        </r>
      </text>
    </comment>
    <comment ref="F42" authorId="0" shapeId="0" xr:uid="{4286C5B4-5033-4FCC-B72F-88C5EBA0B72F}">
      <text>
        <r>
          <rPr>
            <b/>
            <sz val="9"/>
            <color indexed="81"/>
            <rFont val="Tahoma"/>
            <family val="2"/>
          </rPr>
          <t>roliveira</t>
        </r>
        <r>
          <rPr>
            <sz val="9"/>
            <color indexed="81"/>
            <rFont val="Tahoma"/>
            <family val="2"/>
          </rPr>
          <t xml:space="preserve">
total de verbas</t>
        </r>
      </text>
    </comment>
    <comment ref="F44" authorId="1" shapeId="0" xr:uid="{743320E8-ED09-4DBD-A734-6EA07E0C2DB0}">
      <text>
        <r>
          <rPr>
            <b/>
            <sz val="9"/>
            <color indexed="81"/>
            <rFont val="Segoe UI"/>
            <family val="2"/>
          </rPr>
          <t>Rodrigo de Oliveira Chiaradia:</t>
        </r>
        <r>
          <rPr>
            <sz val="9"/>
            <color indexed="81"/>
            <rFont val="Segoe UI"/>
            <family val="2"/>
          </rPr>
          <t xml:space="preserve">
Composição:
R$ 1.367,58- Locação de Espaço - Outlet do Café
R$ -160.000,00 - Devolução Aporte Dez/24
</t>
        </r>
      </text>
    </comment>
  </commentList>
</comments>
</file>

<file path=xl/sharedStrings.xml><?xml version="1.0" encoding="utf-8"?>
<sst xmlns="http://schemas.openxmlformats.org/spreadsheetml/2006/main" count="128" uniqueCount="113">
  <si>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</si>
  <si>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</si>
  <si>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</si>
  <si>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</si>
  <si>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</si>
  <si>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SECRETARIA DO ESTADO DA SAÚDE</t>
  </si>
  <si>
    <t xml:space="preserve">CONTRATADA:                                </t>
  </si>
  <si>
    <t>FUNDAÇÃO FACULDADE DE MEDICINA</t>
  </si>
  <si>
    <t xml:space="preserve">ENTIDADE GERENCIADA:                  </t>
  </si>
  <si>
    <t>INSTITUTO DE REABILITAÇÃO LUCY MONTORO - IRLM</t>
  </si>
  <si>
    <t xml:space="preserve">CNPJ:                                                 </t>
  </si>
  <si>
    <t>56.577.059/0010-92</t>
  </si>
  <si>
    <t xml:space="preserve">ENDEREÇO e CEP:                             </t>
  </si>
  <si>
    <t>RUA JANDIATUBA, 580 - CEP 05716-150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</si>
  <si>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</si>
  <si>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</si>
  <si>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</si>
  <si>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</si>
  <si>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</si>
  <si>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DA GESTÃO E EXECUÇÃO DAS ATIVIDADES E SERVIÇOS DE SAÚDE NO INSTITUTO DE REABILITAÇÃO LUCY MONTORO - IRLM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</si>
  <si>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</si>
  <si>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</si>
  <si>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</si>
  <si>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</si>
  <si>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</si>
  <si>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</si>
  <si>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</si>
  <si>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Contrato de Gestão Processo nº 654215/2020</t>
  </si>
  <si>
    <t>Termo de Aditamento ao Contrato de Gestão 01/25</t>
  </si>
  <si>
    <t>Termo de Aditamento ao Contrato de Gestão 02/24</t>
  </si>
  <si>
    <t>Termo de Aditamento ao Contrato de Gestão 03/24</t>
  </si>
  <si>
    <t>Termo de Aditamento ao Contrato de Gestão 04/24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</si>
  <si>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</si>
  <si>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</si>
  <si>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</si>
  <si>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</si>
  <si>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</si>
  <si>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</si>
  <si>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</si>
  <si>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2025OB02372</t>
  </si>
  <si>
    <t>FEVEREIRO</t>
  </si>
  <si>
    <t>2025OB11617</t>
  </si>
  <si>
    <t>MARÇO</t>
  </si>
  <si>
    <t>2025OB19231</t>
  </si>
  <si>
    <t>ABRIL</t>
  </si>
  <si>
    <t>2025OB29865</t>
  </si>
  <si>
    <t>MAIO</t>
  </si>
  <si>
    <t>2025OB43404</t>
  </si>
  <si>
    <t>JUNHO</t>
  </si>
  <si>
    <t>2025OB56922</t>
  </si>
  <si>
    <t>JULHO</t>
  </si>
  <si>
    <t>2025OB69089</t>
  </si>
  <si>
    <t>AGOSTO</t>
  </si>
  <si>
    <t>2025OB81954</t>
  </si>
  <si>
    <t>SETEMBRO</t>
  </si>
  <si>
    <t>-</t>
  </si>
  <si>
    <t>OUTUBRO</t>
  </si>
  <si>
    <t>NOVEMBRO</t>
  </si>
  <si>
    <t>DEZEMBRO</t>
  </si>
  <si>
    <t xml:space="preserve">(A) SALDO DO EXERCÍCIO ANTERIOR 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</si>
  <si>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</si>
  <si>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</si>
  <si>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</si>
  <si>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</si>
  <si>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</si>
  <si>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</si>
  <si>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</si>
  <si>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</si>
  <si>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</si>
  <si>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2025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</si>
  <si>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</si>
  <si>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</si>
  <si>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</si>
  <si>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 xml:space="preserve">DESPESAS CONTABILIZADAS NESTE EXERCÍCIO (R$) 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</si>
  <si>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</si>
  <si>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</si>
  <si>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</si>
  <si>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</si>
  <si>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</si>
  <si>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</si>
  <si>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</si>
  <si>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</si>
  <si>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</si>
  <si>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</si>
  <si>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</si>
  <si>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</si>
  <si>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</si>
  <si>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</si>
  <si>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</si>
  <si>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</si>
  <si>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</si>
  <si>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</si>
  <si>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</si>
  <si>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</si>
  <si>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</si>
  <si>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</si>
  <si>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</si>
  <si>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</si>
  <si>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</si>
  <si>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</si>
  <si>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descontas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</si>
  <si>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</si>
  <si>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</si>
  <si>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</si>
  <si>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</si>
  <si>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</si>
  <si>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</si>
  <si>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O NOVO CONTRATO DE GESTÃO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</si>
  <si>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</si>
  <si>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30 de Março de 2026</t>
  </si>
  <si>
    <t>Mauricio Akihiro Maki</t>
  </si>
  <si>
    <t>Diretor Financeiro</t>
  </si>
  <si>
    <t>Assinatura: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</si>
</sst>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3" fontId="3" fillId="0" borderId="0" xfId="0" applyNumberFormat="1" applyFont="1"/>
    <xf numFmtId="0" fontId="3" fillId="0" borderId="12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top" wrapText="1"/>
    </xf>
    <xf numFmtId="0" fontId="3" fillId="0" borderId="0" xfId="3" applyFont="1" applyAlignment="1">
      <alignment vertical="top"/>
    </xf>
    <xf numFmtId="0" fontId="7" fillId="0" borderId="0" xfId="0" applyFont="1"/>
    <xf numFmtId="0" fontId="8" fillId="0" borderId="0" xfId="0" applyFont="1"/>
    <xf numFmtId="0" fontId="4" fillId="0" borderId="0" xfId="3" applyFont="1" applyAlignment="1">
      <alignment vertical="top"/>
    </xf>
    <xf numFmtId="0" fontId="4" fillId="0" borderId="0" xfId="3" applyFont="1"/>
    <xf numFmtId="14" fontId="4" fillId="0" borderId="0" xfId="3" applyNumberFormat="1" applyFont="1"/>
  </cellXfs>
  <cellStyles count="4">
    <cellStyle name="Normal" xfId="0" builtinId="0"/>
    <cellStyle name="Normal 2 4" xfId="3" xr:uid="{94565B28-8B44-40A6-8609-D633DD389561}"/>
    <cellStyle name="Normal 3 17" xfId="1" xr:uid="{BF9A5807-04C5-46C9-84D3-68A3981E9EA8}"/>
    <cellStyle name="Vírgula 6" xfId="2" xr:uid="{38CFB74E-20B9-4075-BE99-FCE33F97E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Controladoria\Projetos%20Controladoria\Subven&#231;&#245;es\SES\ativas\LUCY%20MONTORO%20-%20CONTRATO%20GEST&#195;O\2025\Presta&#231;&#227;o%20de%20Contas%20Anual_Final%20-%2072015%20-%202025%20-%20IRLM\1%20-%20IRLM%20-%20Presta&#231;&#227;o%20de%20Contas%20Anual_Final%20-%2072015%20-%20At&#233;%20Set25.xlsx" TargetMode="External"/><Relationship Id="rId2" Type="http://schemas.microsoft.com/office/2019/04/relationships/externalLinkLongPath" Target="1%20-%20IRLM%20-%20Presta&#231;&#227;o%20de%20Contas%20Anual_Final%20-%2072015%20-%20At&#233;%20Set25.xlsx?30954391" TargetMode="External"/><Relationship Id="rId1" Type="http://schemas.openxmlformats.org/officeDocument/2006/relationships/externalLinkPath" Target="file:///\\30954391\1%20-%20IRLM%20-%20Presta&#231;&#227;o%20de%20Contas%20Anual_Final%20-%2072015%20-%20At&#233;%20Set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MPOSTOS"/>
      <sheetName val="Composição Original"/>
      <sheetName val="Composição PC "/>
      <sheetName val="Base Link"/>
      <sheetName val="Anexo 6 - CTR IRLM"/>
      <sheetName val="Quadro resumo - AGO25"/>
      <sheetName val="Conciliação Bancária 31_08"/>
      <sheetName val="Quadro resumo - SET25"/>
      <sheetName val="Conciliação Bancária 30_09"/>
      <sheetName val="E-mail Gen.Alim x Consumo-Con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CED0-34CF-41E7-B36C-A083148A3229}">
  <sheetPr>
    <tabColor rgb="FFFFFF00"/>
  </sheetPr>
  <dimension ref="A1:I152"/>
  <sheetViews>
    <sheetView showGridLines="0" tabSelected="1" topLeftCell="A133" workbookViewId="0">
      <selection activeCell="N68" sqref="N68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4.85546875" style="2" customWidth="1"/>
    <col min="4" max="4" width="14.5703125" style="2" customWidth="1"/>
    <col min="5" max="5" width="18.7109375" style="2" customWidth="1"/>
    <col min="6" max="6" width="18.28515625" style="2" customWidth="1"/>
    <col min="7" max="16384" width="9.1406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1" t="s">
        <v>3</v>
      </c>
      <c r="B4" s="1"/>
      <c r="C4" s="1"/>
      <c r="D4" s="1"/>
      <c r="E4" s="1"/>
      <c r="F4" s="1"/>
    </row>
    <row r="5" spans="1:6" x14ac:dyDescent="0.2">
      <c r="A5" s="3"/>
    </row>
    <row r="6" spans="1:6" ht="15" customHeight="1" x14ac:dyDescent="0.2">
      <c r="A6" s="4" t="s">
        <v>4</v>
      </c>
      <c r="B6" s="4"/>
      <c r="C6" s="5" t="s">
        <v>5</v>
      </c>
      <c r="D6" s="5"/>
      <c r="E6" s="5"/>
      <c r="F6" s="5"/>
    </row>
    <row r="7" spans="1:6" ht="15" customHeight="1" x14ac:dyDescent="0.2">
      <c r="A7" s="4" t="s">
        <v>6</v>
      </c>
      <c r="B7" s="4"/>
      <c r="C7" s="6" t="s">
        <v>7</v>
      </c>
      <c r="D7" s="6"/>
      <c r="E7" s="6"/>
      <c r="F7" s="6"/>
    </row>
    <row r="8" spans="1:6" ht="15" customHeight="1" x14ac:dyDescent="0.2">
      <c r="A8" s="4" t="s">
        <v>8</v>
      </c>
      <c r="B8" s="4"/>
      <c r="C8" s="6" t="s">
        <v>9</v>
      </c>
      <c r="D8" s="6"/>
      <c r="E8" s="6"/>
      <c r="F8" s="6"/>
    </row>
    <row r="9" spans="1:6" ht="15" customHeight="1" x14ac:dyDescent="0.2">
      <c r="A9" s="4" t="s">
        <v>10</v>
      </c>
      <c r="B9" s="4"/>
      <c r="C9" s="6" t="s">
        <v>11</v>
      </c>
      <c r="D9" s="6"/>
      <c r="E9" s="6"/>
      <c r="F9" s="6"/>
    </row>
    <row r="10" spans="1:6" ht="15" customHeight="1" x14ac:dyDescent="0.2">
      <c r="A10" s="4" t="s">
        <v>12</v>
      </c>
      <c r="B10" s="4"/>
      <c r="C10" s="6" t="s">
        <v>13</v>
      </c>
      <c r="D10" s="6"/>
      <c r="E10" s="6"/>
      <c r="F10" s="6"/>
    </row>
    <row r="11" spans="1:6" ht="15" customHeight="1" x14ac:dyDescent="0.2">
      <c r="A11" s="4" t="s">
        <v>14</v>
      </c>
      <c r="B11" s="4"/>
      <c r="C11" s="7" t="s">
        <v>15</v>
      </c>
      <c r="D11" s="7"/>
      <c r="E11" s="7"/>
      <c r="F11" s="7"/>
    </row>
    <row r="12" spans="1:6" ht="15" customHeight="1" x14ac:dyDescent="0.2">
      <c r="A12" s="4" t="s">
        <v>16</v>
      </c>
      <c r="B12" s="4"/>
      <c r="C12" s="7" t="s">
        <v>17</v>
      </c>
      <c r="D12" s="7"/>
      <c r="E12" s="7"/>
      <c r="F12" s="7"/>
    </row>
    <row r="13" spans="1:6" ht="40.5" customHeight="1" x14ac:dyDescent="0.2">
      <c r="A13" s="4" t="s">
        <v>18</v>
      </c>
      <c r="B13" s="4"/>
      <c r="C13" s="8" t="s">
        <v>19</v>
      </c>
      <c r="D13" s="8"/>
      <c r="E13" s="8"/>
      <c r="F13" s="8"/>
    </row>
    <row r="14" spans="1:6" ht="15" customHeight="1" x14ac:dyDescent="0.2">
      <c r="A14" s="9" t="s">
        <v>20</v>
      </c>
      <c r="B14" s="9"/>
      <c r="C14" s="10">
        <v>2025</v>
      </c>
      <c r="D14" s="10"/>
      <c r="E14" s="10"/>
    </row>
    <row r="15" spans="1:6" ht="15" customHeight="1" x14ac:dyDescent="0.2">
      <c r="A15" s="9" t="s">
        <v>21</v>
      </c>
      <c r="B15" s="9"/>
      <c r="C15" s="10" t="s">
        <v>22</v>
      </c>
      <c r="D15" s="10"/>
      <c r="E15" s="10"/>
    </row>
    <row r="16" spans="1:6" ht="15" customHeight="1" x14ac:dyDescent="0.2">
      <c r="A16" s="11"/>
      <c r="B16" s="11"/>
      <c r="C16" s="10"/>
      <c r="D16" s="10"/>
      <c r="E16" s="10"/>
    </row>
    <row r="17" spans="1:9" x14ac:dyDescent="0.2">
      <c r="A17" s="12"/>
    </row>
    <row r="18" spans="1:9" ht="15" customHeight="1" x14ac:dyDescent="0.2">
      <c r="A18" s="13" t="s">
        <v>23</v>
      </c>
      <c r="B18" s="14"/>
      <c r="C18" s="15"/>
      <c r="D18" s="16" t="s">
        <v>24</v>
      </c>
      <c r="E18" s="16" t="s">
        <v>25</v>
      </c>
      <c r="F18" s="16" t="s">
        <v>26</v>
      </c>
    </row>
    <row r="19" spans="1:9" ht="15" customHeight="1" x14ac:dyDescent="0.2">
      <c r="A19" s="17" t="s">
        <v>27</v>
      </c>
      <c r="B19" s="18"/>
      <c r="C19" s="19"/>
      <c r="D19" s="20">
        <v>44075</v>
      </c>
      <c r="E19" s="20">
        <v>45900</v>
      </c>
      <c r="F19" s="21">
        <f>178886326.2</f>
        <v>178886326.19999999</v>
      </c>
    </row>
    <row r="20" spans="1:9" ht="15" customHeight="1" x14ac:dyDescent="0.2">
      <c r="A20" s="17" t="s">
        <v>28</v>
      </c>
      <c r="B20" s="18"/>
      <c r="C20" s="19"/>
      <c r="D20" s="20">
        <v>45658</v>
      </c>
      <c r="E20" s="20">
        <v>45900</v>
      </c>
      <c r="F20" s="21">
        <v>27090816</v>
      </c>
      <c r="G20" s="22"/>
      <c r="H20" s="23"/>
      <c r="I20" s="22"/>
    </row>
    <row r="21" spans="1:9" ht="15" customHeight="1" x14ac:dyDescent="0.2">
      <c r="A21" s="17" t="s">
        <v>29</v>
      </c>
      <c r="B21" s="18"/>
      <c r="C21" s="19"/>
      <c r="D21" s="20">
        <v>45502</v>
      </c>
      <c r="E21" s="20">
        <v>45900</v>
      </c>
      <c r="F21" s="21">
        <v>0</v>
      </c>
      <c r="G21" s="22"/>
      <c r="H21" s="23"/>
      <c r="I21" s="22"/>
    </row>
    <row r="22" spans="1:9" ht="15" customHeight="1" x14ac:dyDescent="0.2">
      <c r="A22" s="17" t="s">
        <v>30</v>
      </c>
      <c r="B22" s="18"/>
      <c r="C22" s="19"/>
      <c r="D22" s="20">
        <v>45562</v>
      </c>
      <c r="E22" s="20">
        <v>45900</v>
      </c>
      <c r="F22" s="21">
        <v>310911.13</v>
      </c>
      <c r="G22" s="22"/>
      <c r="H22" s="23"/>
      <c r="I22" s="22"/>
    </row>
    <row r="23" spans="1:9" ht="15" customHeight="1" x14ac:dyDescent="0.2">
      <c r="A23" s="17" t="s">
        <v>31</v>
      </c>
      <c r="B23" s="18"/>
      <c r="C23" s="19"/>
      <c r="D23" s="20">
        <v>45609</v>
      </c>
      <c r="E23" s="20">
        <v>45900</v>
      </c>
      <c r="F23" s="21">
        <v>2544011.13</v>
      </c>
      <c r="G23" s="22"/>
      <c r="H23" s="23"/>
      <c r="I23" s="22"/>
    </row>
    <row r="24" spans="1:9" ht="15" customHeight="1" x14ac:dyDescent="0.2">
      <c r="A24" s="24"/>
      <c r="B24" s="24"/>
      <c r="C24" s="24"/>
      <c r="D24" s="25"/>
      <c r="E24" s="25"/>
      <c r="F24" s="26"/>
    </row>
    <row r="25" spans="1:9" x14ac:dyDescent="0.2">
      <c r="A25" s="10"/>
      <c r="B25" s="27"/>
      <c r="C25" s="27"/>
      <c r="D25" s="28"/>
      <c r="E25" s="28"/>
    </row>
    <row r="26" spans="1:9" x14ac:dyDescent="0.2">
      <c r="A26" s="29" t="s">
        <v>32</v>
      </c>
      <c r="B26" s="29"/>
      <c r="C26" s="29"/>
      <c r="D26" s="29"/>
      <c r="E26" s="29"/>
      <c r="F26" s="29"/>
    </row>
    <row r="27" spans="1:9" ht="11.25" customHeight="1" x14ac:dyDescent="0.2">
      <c r="A27" s="30" t="s">
        <v>33</v>
      </c>
      <c r="B27" s="31"/>
      <c r="C27" s="29" t="s">
        <v>34</v>
      </c>
      <c r="D27" s="30" t="s">
        <v>35</v>
      </c>
      <c r="E27" s="32" t="s">
        <v>36</v>
      </c>
      <c r="F27" s="32" t="s">
        <v>37</v>
      </c>
    </row>
    <row r="28" spans="1:9" ht="27" customHeight="1" x14ac:dyDescent="0.2">
      <c r="A28" s="33"/>
      <c r="B28" s="34"/>
      <c r="C28" s="29"/>
      <c r="D28" s="35"/>
      <c r="E28" s="36"/>
      <c r="F28" s="36"/>
    </row>
    <row r="29" spans="1:9" s="42" customFormat="1" ht="15" customHeight="1" x14ac:dyDescent="0.25">
      <c r="A29" s="37" t="s">
        <v>38</v>
      </c>
      <c r="B29" s="38"/>
      <c r="C29" s="39">
        <v>3386352</v>
      </c>
      <c r="D29" s="40">
        <v>45665</v>
      </c>
      <c r="E29" s="41" t="s">
        <v>39</v>
      </c>
      <c r="F29" s="21">
        <v>3386352</v>
      </c>
    </row>
    <row r="30" spans="1:9" s="42" customFormat="1" ht="15" customHeight="1" x14ac:dyDescent="0.25">
      <c r="A30" s="37" t="s">
        <v>40</v>
      </c>
      <c r="B30" s="38"/>
      <c r="C30" s="39">
        <v>3386352</v>
      </c>
      <c r="D30" s="40">
        <v>45694</v>
      </c>
      <c r="E30" s="41" t="s">
        <v>41</v>
      </c>
      <c r="F30" s="21">
        <v>3386352</v>
      </c>
    </row>
    <row r="31" spans="1:9" s="42" customFormat="1" ht="15" customHeight="1" x14ac:dyDescent="0.25">
      <c r="A31" s="37" t="s">
        <v>42</v>
      </c>
      <c r="B31" s="38"/>
      <c r="C31" s="39">
        <v>3386352</v>
      </c>
      <c r="D31" s="40">
        <v>45722</v>
      </c>
      <c r="E31" s="41" t="s">
        <v>43</v>
      </c>
      <c r="F31" s="21">
        <v>3386352</v>
      </c>
    </row>
    <row r="32" spans="1:9" s="42" customFormat="1" ht="15" customHeight="1" x14ac:dyDescent="0.25">
      <c r="A32" s="37" t="s">
        <v>44</v>
      </c>
      <c r="B32" s="38"/>
      <c r="C32" s="39">
        <v>3386352</v>
      </c>
      <c r="D32" s="40">
        <v>45751</v>
      </c>
      <c r="E32" s="41" t="s">
        <v>45</v>
      </c>
      <c r="F32" s="21">
        <v>3386352</v>
      </c>
    </row>
    <row r="33" spans="1:6" s="42" customFormat="1" ht="15" customHeight="1" x14ac:dyDescent="0.25">
      <c r="A33" s="37" t="s">
        <v>46</v>
      </c>
      <c r="B33" s="38"/>
      <c r="C33" s="39">
        <v>3386352</v>
      </c>
      <c r="D33" s="40">
        <v>45784</v>
      </c>
      <c r="E33" s="41" t="s">
        <v>47</v>
      </c>
      <c r="F33" s="21">
        <v>3386352</v>
      </c>
    </row>
    <row r="34" spans="1:6" s="42" customFormat="1" ht="15" customHeight="1" x14ac:dyDescent="0.25">
      <c r="A34" s="37" t="s">
        <v>48</v>
      </c>
      <c r="B34" s="38"/>
      <c r="C34" s="39">
        <v>3386352</v>
      </c>
      <c r="D34" s="40">
        <v>45814</v>
      </c>
      <c r="E34" s="41" t="s">
        <v>49</v>
      </c>
      <c r="F34" s="21">
        <v>3386352</v>
      </c>
    </row>
    <row r="35" spans="1:6" s="42" customFormat="1" ht="15" customHeight="1" x14ac:dyDescent="0.25">
      <c r="A35" s="37" t="s">
        <v>50</v>
      </c>
      <c r="B35" s="38"/>
      <c r="C35" s="39">
        <v>3386352</v>
      </c>
      <c r="D35" s="40">
        <v>45842</v>
      </c>
      <c r="E35" s="41" t="s">
        <v>51</v>
      </c>
      <c r="F35" s="21">
        <v>3386352</v>
      </c>
    </row>
    <row r="36" spans="1:6" s="42" customFormat="1" ht="15" customHeight="1" x14ac:dyDescent="0.25">
      <c r="A36" s="37" t="s">
        <v>52</v>
      </c>
      <c r="B36" s="38"/>
      <c r="C36" s="39">
        <v>3386352</v>
      </c>
      <c r="D36" s="40">
        <v>45875</v>
      </c>
      <c r="E36" s="41" t="s">
        <v>53</v>
      </c>
      <c r="F36" s="21">
        <v>3386352</v>
      </c>
    </row>
    <row r="37" spans="1:6" s="42" customFormat="1" ht="15" customHeight="1" x14ac:dyDescent="0.25">
      <c r="A37" s="37" t="s">
        <v>54</v>
      </c>
      <c r="B37" s="38"/>
      <c r="C37" s="43" t="s">
        <v>55</v>
      </c>
      <c r="D37" s="40" t="s">
        <v>55</v>
      </c>
      <c r="E37" s="41" t="s">
        <v>55</v>
      </c>
      <c r="F37" s="44" t="s">
        <v>55</v>
      </c>
    </row>
    <row r="38" spans="1:6" s="42" customFormat="1" ht="15" customHeight="1" x14ac:dyDescent="0.25">
      <c r="A38" s="37" t="s">
        <v>56</v>
      </c>
      <c r="B38" s="38"/>
      <c r="C38" s="43" t="s">
        <v>55</v>
      </c>
      <c r="D38" s="40" t="s">
        <v>55</v>
      </c>
      <c r="E38" s="41" t="s">
        <v>55</v>
      </c>
      <c r="F38" s="44" t="s">
        <v>55</v>
      </c>
    </row>
    <row r="39" spans="1:6" s="42" customFormat="1" ht="15" customHeight="1" x14ac:dyDescent="0.25">
      <c r="A39" s="37" t="s">
        <v>57</v>
      </c>
      <c r="B39" s="38"/>
      <c r="C39" s="43" t="s">
        <v>55</v>
      </c>
      <c r="D39" s="40" t="s">
        <v>55</v>
      </c>
      <c r="E39" s="41" t="s">
        <v>55</v>
      </c>
      <c r="F39" s="44" t="s">
        <v>55</v>
      </c>
    </row>
    <row r="40" spans="1:6" s="42" customFormat="1" ht="15" customHeight="1" x14ac:dyDescent="0.25">
      <c r="A40" s="37" t="s">
        <v>58</v>
      </c>
      <c r="B40" s="38"/>
      <c r="C40" s="43" t="s">
        <v>55</v>
      </c>
      <c r="D40" s="40" t="s">
        <v>55</v>
      </c>
      <c r="E40" s="41" t="s">
        <v>55</v>
      </c>
      <c r="F40" s="44" t="s">
        <v>55</v>
      </c>
    </row>
    <row r="41" spans="1:6" ht="15" customHeight="1" x14ac:dyDescent="0.2">
      <c r="A41" s="45" t="s">
        <v>59</v>
      </c>
      <c r="B41" s="46"/>
      <c r="C41" s="46"/>
      <c r="D41" s="41"/>
      <c r="E41" s="41"/>
      <c r="F41" s="39">
        <v>2970467.4099999997</v>
      </c>
    </row>
    <row r="42" spans="1:6" ht="15" customHeight="1" x14ac:dyDescent="0.2">
      <c r="A42" s="45" t="s">
        <v>60</v>
      </c>
      <c r="B42" s="46"/>
      <c r="C42" s="46"/>
      <c r="D42" s="41"/>
      <c r="E42" s="41"/>
      <c r="F42" s="39">
        <f>SUM(F29:F40)</f>
        <v>27090816</v>
      </c>
    </row>
    <row r="43" spans="1:6" ht="15" customHeight="1" x14ac:dyDescent="0.2">
      <c r="A43" s="45" t="s">
        <v>61</v>
      </c>
      <c r="B43" s="46"/>
      <c r="C43" s="46"/>
      <c r="D43" s="41"/>
      <c r="E43" s="41"/>
      <c r="F43" s="39">
        <v>325709.58</v>
      </c>
    </row>
    <row r="44" spans="1:6" ht="15" customHeight="1" x14ac:dyDescent="0.2">
      <c r="A44" s="45" t="s">
        <v>62</v>
      </c>
      <c r="B44" s="46"/>
      <c r="C44" s="46"/>
      <c r="D44" s="41"/>
      <c r="E44" s="41"/>
      <c r="F44" s="21">
        <f>1367.58-160000</f>
        <v>-158632.42000000001</v>
      </c>
    </row>
    <row r="45" spans="1:6" ht="15" customHeight="1" x14ac:dyDescent="0.2">
      <c r="A45" s="45" t="s">
        <v>63</v>
      </c>
      <c r="B45" s="46"/>
      <c r="C45" s="46"/>
      <c r="D45" s="41"/>
      <c r="E45" s="41"/>
      <c r="F45" s="39">
        <f>F41+F42+F43+F44</f>
        <v>30228360.569999997</v>
      </c>
    </row>
    <row r="46" spans="1:6" ht="15" customHeight="1" x14ac:dyDescent="0.2">
      <c r="A46" s="45" t="s">
        <v>64</v>
      </c>
      <c r="B46" s="46"/>
      <c r="C46" s="46"/>
      <c r="D46" s="41"/>
      <c r="E46" s="41"/>
      <c r="F46" s="39">
        <v>65312.189999999988</v>
      </c>
    </row>
    <row r="47" spans="1:6" ht="15" customHeight="1" x14ac:dyDescent="0.2">
      <c r="A47" s="45" t="s">
        <v>65</v>
      </c>
      <c r="B47" s="46"/>
      <c r="C47" s="46"/>
      <c r="D47" s="41"/>
      <c r="E47" s="41"/>
      <c r="F47" s="39">
        <f>F45+F46</f>
        <v>30293672.759999998</v>
      </c>
    </row>
    <row r="48" spans="1:6" ht="12" customHeight="1" x14ac:dyDescent="0.2">
      <c r="A48" s="48" t="s">
        <v>66</v>
      </c>
      <c r="B48" s="48"/>
      <c r="C48" s="49"/>
      <c r="D48" s="49"/>
      <c r="E48" s="49"/>
      <c r="F48" s="10"/>
    </row>
    <row r="49" spans="1:6" ht="12" customHeight="1" x14ac:dyDescent="0.2">
      <c r="A49" s="5" t="s">
        <v>67</v>
      </c>
      <c r="B49" s="5"/>
      <c r="C49" s="5"/>
      <c r="D49" s="5"/>
      <c r="E49" s="5"/>
      <c r="F49" s="5"/>
    </row>
    <row r="50" spans="1:6" ht="12" customHeight="1" x14ac:dyDescent="0.2">
      <c r="A50" s="5" t="s">
        <v>68</v>
      </c>
      <c r="B50" s="5"/>
      <c r="C50" s="5"/>
      <c r="D50" s="5"/>
      <c r="E50" s="5"/>
      <c r="F50" s="5"/>
    </row>
    <row r="51" spans="1:6" ht="12" customHeight="1" x14ac:dyDescent="0.2">
      <c r="A51" s="24"/>
      <c r="B51" s="24"/>
      <c r="C51" s="24"/>
      <c r="D51" s="24"/>
      <c r="E51" s="24"/>
      <c r="F51" s="24"/>
    </row>
    <row r="52" spans="1:6" ht="12.75" customHeight="1" x14ac:dyDescent="0.2">
      <c r="A52" s="50"/>
      <c r="B52" s="24"/>
      <c r="C52" s="49"/>
      <c r="D52" s="49"/>
      <c r="E52" s="49"/>
      <c r="F52" s="10"/>
    </row>
    <row r="53" spans="1:6" ht="12.75" customHeight="1" x14ac:dyDescent="0.2">
      <c r="A53" s="50"/>
      <c r="B53" s="24"/>
      <c r="C53" s="49"/>
      <c r="D53" s="49"/>
      <c r="E53" s="49"/>
      <c r="F53" s="10"/>
    </row>
    <row r="54" spans="1:6" ht="12.75" customHeight="1" x14ac:dyDescent="0.2">
      <c r="A54" s="24"/>
      <c r="B54" s="24"/>
      <c r="C54" s="49"/>
      <c r="D54" s="49"/>
      <c r="E54" s="49"/>
      <c r="F54" s="10"/>
    </row>
    <row r="55" spans="1:6" ht="12.75" customHeight="1" x14ac:dyDescent="0.2">
      <c r="A55" s="24"/>
      <c r="B55" s="24"/>
      <c r="C55" s="49"/>
      <c r="D55" s="49"/>
      <c r="E55" s="49"/>
      <c r="F55" s="10"/>
    </row>
    <row r="56" spans="1:6" ht="12.75" customHeight="1" x14ac:dyDescent="0.2">
      <c r="A56" s="24"/>
      <c r="B56" s="24"/>
      <c r="C56" s="49"/>
      <c r="D56" s="49"/>
      <c r="E56" s="49"/>
      <c r="F56" s="10"/>
    </row>
    <row r="57" spans="1:6" ht="12.75" customHeight="1" x14ac:dyDescent="0.2">
      <c r="A57" s="24"/>
      <c r="B57" s="24"/>
      <c r="C57" s="49"/>
      <c r="D57" s="49"/>
      <c r="E57" s="49"/>
      <c r="F57" s="10"/>
    </row>
    <row r="58" spans="1:6" ht="12.75" customHeight="1" x14ac:dyDescent="0.2">
      <c r="A58" s="24"/>
      <c r="B58" s="24"/>
      <c r="C58" s="49"/>
      <c r="D58" s="49"/>
      <c r="E58" s="49"/>
      <c r="F58" s="10"/>
    </row>
    <row r="59" spans="1:6" ht="12.75" customHeight="1" x14ac:dyDescent="0.2">
      <c r="A59" s="24"/>
      <c r="B59" s="24"/>
      <c r="C59" s="49"/>
      <c r="D59" s="49"/>
      <c r="E59" s="49"/>
      <c r="F59" s="10"/>
    </row>
    <row r="60" spans="1:6" ht="12.75" customHeight="1" x14ac:dyDescent="0.2">
      <c r="A60" s="24"/>
      <c r="B60" s="24"/>
      <c r="C60" s="49"/>
      <c r="D60" s="49"/>
      <c r="E60" s="49"/>
      <c r="F60" s="10"/>
    </row>
    <row r="61" spans="1:6" ht="21.75" customHeight="1" x14ac:dyDescent="0.2">
      <c r="A61" s="51" t="s">
        <v>69</v>
      </c>
      <c r="B61" s="52"/>
      <c r="C61" s="52"/>
      <c r="D61" s="52"/>
      <c r="E61" s="52"/>
      <c r="F61" s="52"/>
    </row>
    <row r="62" spans="1:6" x14ac:dyDescent="0.2">
      <c r="A62" s="12"/>
    </row>
    <row r="63" spans="1:6" x14ac:dyDescent="0.2">
      <c r="A63" s="12"/>
    </row>
    <row r="64" spans="1:6" ht="15" customHeight="1" x14ac:dyDescent="0.2">
      <c r="A64" s="53"/>
      <c r="B64" s="53"/>
      <c r="C64" s="53"/>
      <c r="D64" s="53"/>
      <c r="E64" s="53"/>
      <c r="F64" s="53"/>
    </row>
    <row r="65" spans="1:7" ht="21" customHeight="1" x14ac:dyDescent="0.2">
      <c r="A65" s="29" t="s">
        <v>70</v>
      </c>
      <c r="B65" s="29"/>
      <c r="C65" s="29"/>
      <c r="D65" s="29"/>
      <c r="E65" s="29"/>
      <c r="F65" s="29"/>
    </row>
    <row r="66" spans="1:7" ht="21" customHeight="1" x14ac:dyDescent="0.2">
      <c r="A66" s="54" t="s">
        <v>71</v>
      </c>
      <c r="B66" s="55"/>
      <c r="C66" s="55"/>
      <c r="D66" s="55"/>
      <c r="E66" s="55"/>
      <c r="F66" s="56"/>
    </row>
    <row r="67" spans="1:7" ht="15" customHeight="1" x14ac:dyDescent="0.2">
      <c r="A67" s="57" t="s">
        <v>72</v>
      </c>
      <c r="B67" s="57" t="s">
        <v>73</v>
      </c>
      <c r="C67" s="58" t="s">
        <v>74</v>
      </c>
      <c r="D67" s="57" t="s">
        <v>75</v>
      </c>
      <c r="E67" s="57" t="s">
        <v>76</v>
      </c>
      <c r="F67" s="57" t="s">
        <v>77</v>
      </c>
    </row>
    <row r="68" spans="1:7" ht="80.25" customHeight="1" x14ac:dyDescent="0.2">
      <c r="A68" s="59"/>
      <c r="B68" s="59"/>
      <c r="C68" s="60"/>
      <c r="D68" s="61"/>
      <c r="E68" s="59"/>
      <c r="F68" s="61"/>
    </row>
    <row r="69" spans="1:7" ht="18" customHeight="1" x14ac:dyDescent="0.2">
      <c r="A69" s="62" t="s">
        <v>78</v>
      </c>
      <c r="B69" s="63">
        <v>14561855.900000006</v>
      </c>
      <c r="C69" s="63">
        <v>4452619.990000003</v>
      </c>
      <c r="D69" s="63">
        <v>14561855.900000006</v>
      </c>
      <c r="E69" s="63">
        <v>19014475.89000003</v>
      </c>
      <c r="F69" s="63">
        <v>0</v>
      </c>
      <c r="G69" s="47"/>
    </row>
    <row r="70" spans="1:7" ht="18" customHeight="1" x14ac:dyDescent="0.2">
      <c r="A70" s="62" t="s">
        <v>79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</row>
    <row r="71" spans="1:7" ht="18" customHeight="1" x14ac:dyDescent="0.2">
      <c r="A71" s="62" t="s">
        <v>80</v>
      </c>
      <c r="B71" s="63">
        <v>99301.8</v>
      </c>
      <c r="C71" s="63">
        <v>15952.66</v>
      </c>
      <c r="D71" s="63">
        <v>99301.8</v>
      </c>
      <c r="E71" s="63">
        <v>115254.45999999998</v>
      </c>
      <c r="F71" s="63">
        <v>0</v>
      </c>
    </row>
    <row r="72" spans="1:7" ht="18" customHeight="1" x14ac:dyDescent="0.2">
      <c r="A72" s="62" t="s">
        <v>81</v>
      </c>
      <c r="B72" s="63">
        <v>1835473.2999999861</v>
      </c>
      <c r="C72" s="63">
        <v>186969.34999999986</v>
      </c>
      <c r="D72" s="63">
        <v>1835473.2999999861</v>
      </c>
      <c r="E72" s="63">
        <v>2022442.6499999873</v>
      </c>
      <c r="F72" s="63">
        <v>0</v>
      </c>
    </row>
    <row r="73" spans="1:7" ht="18" customHeight="1" x14ac:dyDescent="0.2">
      <c r="A73" s="62" t="s">
        <v>82</v>
      </c>
      <c r="B73" s="63">
        <v>139.80000000000001</v>
      </c>
      <c r="C73" s="63">
        <v>0</v>
      </c>
      <c r="D73" s="63">
        <v>139.80000000000001</v>
      </c>
      <c r="E73" s="63">
        <v>139.80000000000001</v>
      </c>
      <c r="F73" s="63">
        <v>0</v>
      </c>
    </row>
    <row r="74" spans="1:7" ht="18" customHeight="1" x14ac:dyDescent="0.2">
      <c r="A74" s="62" t="s">
        <v>83</v>
      </c>
      <c r="B74" s="63">
        <v>1998055.6899999988</v>
      </c>
      <c r="C74" s="63">
        <v>258677.12</v>
      </c>
      <c r="D74" s="63">
        <v>1998055.6899999988</v>
      </c>
      <c r="E74" s="63">
        <v>2256732.81</v>
      </c>
      <c r="F74" s="63">
        <v>0</v>
      </c>
    </row>
    <row r="75" spans="1:7" ht="18" customHeight="1" x14ac:dyDescent="0.2">
      <c r="A75" s="62" t="s">
        <v>84</v>
      </c>
      <c r="B75" s="63">
        <v>62000.790000000008</v>
      </c>
      <c r="C75" s="63">
        <v>26936.000000000004</v>
      </c>
      <c r="D75" s="63">
        <v>62000.790000000008</v>
      </c>
      <c r="E75" s="63">
        <v>88936.790000000008</v>
      </c>
      <c r="F75" s="63">
        <v>0</v>
      </c>
    </row>
    <row r="76" spans="1:7" ht="18" customHeight="1" x14ac:dyDescent="0.2">
      <c r="A76" s="62" t="s">
        <v>85</v>
      </c>
      <c r="B76" s="63">
        <v>4371333.82</v>
      </c>
      <c r="C76" s="63">
        <v>273241.39</v>
      </c>
      <c r="D76" s="63">
        <v>4371333.82</v>
      </c>
      <c r="E76" s="63">
        <v>4644575.2100000065</v>
      </c>
      <c r="F76" s="63">
        <v>0</v>
      </c>
    </row>
    <row r="77" spans="1:7" ht="18" customHeight="1" x14ac:dyDescent="0.2">
      <c r="A77" s="62" t="s">
        <v>86</v>
      </c>
      <c r="B77" s="63">
        <v>0</v>
      </c>
      <c r="C77" s="63">
        <v>0</v>
      </c>
      <c r="D77" s="63">
        <v>0</v>
      </c>
      <c r="E77" s="63">
        <v>0</v>
      </c>
      <c r="F77" s="63">
        <v>0</v>
      </c>
    </row>
    <row r="78" spans="1:7" ht="18" customHeight="1" x14ac:dyDescent="0.2">
      <c r="A78" s="62" t="s">
        <v>87</v>
      </c>
      <c r="B78" s="63">
        <v>644148.36000000045</v>
      </c>
      <c r="C78" s="63">
        <v>48086.890000000007</v>
      </c>
      <c r="D78" s="63">
        <v>644148.36000000045</v>
      </c>
      <c r="E78" s="63">
        <v>692235.25000000047</v>
      </c>
      <c r="F78" s="63">
        <v>0</v>
      </c>
    </row>
    <row r="79" spans="1:7" ht="18" customHeight="1" x14ac:dyDescent="0.2">
      <c r="A79" s="62" t="s">
        <v>88</v>
      </c>
      <c r="B79" s="63">
        <v>755115.45999999961</v>
      </c>
      <c r="C79" s="63">
        <v>94706.67</v>
      </c>
      <c r="D79" s="63">
        <v>755115.45999999961</v>
      </c>
      <c r="E79" s="63">
        <v>849822.12999999966</v>
      </c>
      <c r="F79" s="63">
        <v>0</v>
      </c>
    </row>
    <row r="80" spans="1:7" ht="18" customHeight="1" x14ac:dyDescent="0.2">
      <c r="A80" s="62" t="s">
        <v>89</v>
      </c>
      <c r="B80" s="63">
        <v>7884.99</v>
      </c>
      <c r="C80" s="63">
        <v>1285.5</v>
      </c>
      <c r="D80" s="63">
        <v>7884.99</v>
      </c>
      <c r="E80" s="63">
        <v>9170.49</v>
      </c>
      <c r="F80" s="63">
        <v>0</v>
      </c>
    </row>
    <row r="81" spans="1:6" ht="18" customHeight="1" x14ac:dyDescent="0.2">
      <c r="A81" s="62" t="s">
        <v>90</v>
      </c>
      <c r="B81" s="63">
        <v>299479.65000000002</v>
      </c>
      <c r="C81" s="63">
        <v>0</v>
      </c>
      <c r="D81" s="63">
        <v>299479.65000000002</v>
      </c>
      <c r="E81" s="63">
        <v>299479.65000000002</v>
      </c>
      <c r="F81" s="63">
        <v>0</v>
      </c>
    </row>
    <row r="82" spans="1:6" ht="18" customHeight="1" x14ac:dyDescent="0.2">
      <c r="A82" s="62" t="s">
        <v>91</v>
      </c>
      <c r="B82" s="63">
        <v>0</v>
      </c>
      <c r="C82" s="63">
        <v>0</v>
      </c>
      <c r="D82" s="63">
        <v>0</v>
      </c>
      <c r="E82" s="63">
        <v>0</v>
      </c>
      <c r="F82" s="63">
        <v>0</v>
      </c>
    </row>
    <row r="83" spans="1:6" ht="18" customHeight="1" x14ac:dyDescent="0.2">
      <c r="A83" s="64" t="s">
        <v>92</v>
      </c>
      <c r="B83" s="63">
        <v>0</v>
      </c>
      <c r="C83" s="63">
        <v>0</v>
      </c>
      <c r="D83" s="63">
        <v>0</v>
      </c>
      <c r="E83" s="63">
        <v>0</v>
      </c>
      <c r="F83" s="63">
        <v>0</v>
      </c>
    </row>
    <row r="84" spans="1:6" ht="18" customHeight="1" x14ac:dyDescent="0.2">
      <c r="A84" s="62" t="s">
        <v>93</v>
      </c>
      <c r="B84" s="63">
        <v>2938.04</v>
      </c>
      <c r="C84" s="63">
        <v>60.63</v>
      </c>
      <c r="D84" s="63">
        <v>2938.04</v>
      </c>
      <c r="E84" s="63">
        <v>2998.67</v>
      </c>
      <c r="F84" s="63">
        <v>0</v>
      </c>
    </row>
    <row r="85" spans="1:6" ht="18" customHeight="1" x14ac:dyDescent="0.2">
      <c r="A85" s="65" t="s">
        <v>94</v>
      </c>
      <c r="B85" s="66">
        <f>SUM(B69:B84)</f>
        <v>24637727.599999987</v>
      </c>
      <c r="C85" s="66">
        <f>SUM(C69:C84)</f>
        <v>5358536.200000002</v>
      </c>
      <c r="D85" s="66">
        <f>SUM(D69:D84)</f>
        <v>24637727.599999987</v>
      </c>
      <c r="E85" s="66">
        <f>SUM(E69:E84)</f>
        <v>29996263.800000019</v>
      </c>
      <c r="F85" s="66">
        <f>SUM(F69:F84)</f>
        <v>0</v>
      </c>
    </row>
    <row r="86" spans="1:6" ht="15" customHeight="1" x14ac:dyDescent="0.2">
      <c r="A86" s="67" t="s">
        <v>95</v>
      </c>
      <c r="B86" s="67"/>
      <c r="C86" s="67"/>
      <c r="D86" s="67"/>
      <c r="E86" s="67"/>
      <c r="F86" s="67"/>
    </row>
    <row r="87" spans="1:6" ht="15" customHeight="1" x14ac:dyDescent="0.2">
      <c r="A87" s="68" t="s">
        <v>96</v>
      </c>
      <c r="B87" s="68"/>
      <c r="C87" s="68"/>
      <c r="D87" s="68"/>
      <c r="E87" s="68"/>
      <c r="F87" s="68"/>
    </row>
    <row r="88" spans="1:6" ht="15" customHeight="1" x14ac:dyDescent="0.2">
      <c r="A88" s="68" t="s">
        <v>97</v>
      </c>
      <c r="B88" s="68"/>
      <c r="C88" s="68"/>
      <c r="D88" s="68"/>
      <c r="E88" s="68"/>
      <c r="F88" s="68"/>
    </row>
    <row r="89" spans="1:6" ht="15" customHeight="1" x14ac:dyDescent="0.2">
      <c r="A89" s="68" t="s">
        <v>98</v>
      </c>
      <c r="B89" s="68"/>
      <c r="C89" s="68"/>
      <c r="D89" s="68"/>
      <c r="E89" s="68"/>
      <c r="F89" s="68"/>
    </row>
    <row r="90" spans="1:6" ht="15" customHeight="1" x14ac:dyDescent="0.2">
      <c r="A90" s="69" t="s">
        <v>99</v>
      </c>
      <c r="B90" s="69"/>
      <c r="C90" s="69"/>
      <c r="D90" s="69"/>
      <c r="E90" s="69"/>
      <c r="F90" s="69"/>
    </row>
    <row r="91" spans="1:6" ht="15" customHeight="1" x14ac:dyDescent="0.2">
      <c r="A91" s="69"/>
      <c r="B91" s="69"/>
      <c r="C91" s="69"/>
      <c r="D91" s="69"/>
      <c r="E91" s="69"/>
      <c r="F91" s="69"/>
    </row>
    <row r="92" spans="1:6" ht="15" customHeight="1" x14ac:dyDescent="0.2">
      <c r="A92" s="70" t="s">
        <v>100</v>
      </c>
      <c r="B92" s="70"/>
      <c r="C92" s="70"/>
      <c r="D92" s="70"/>
      <c r="E92" s="70"/>
      <c r="F92" s="70"/>
    </row>
    <row r="93" spans="1:6" ht="15" customHeight="1" x14ac:dyDescent="0.2">
      <c r="A93" s="70"/>
      <c r="B93" s="70"/>
      <c r="C93" s="70"/>
      <c r="D93" s="70"/>
      <c r="E93" s="70"/>
      <c r="F93" s="70"/>
    </row>
    <row r="94" spans="1:6" ht="15" customHeight="1" x14ac:dyDescent="0.2">
      <c r="A94" s="70"/>
      <c r="B94" s="70"/>
      <c r="C94" s="70"/>
      <c r="D94" s="70"/>
      <c r="E94" s="70"/>
      <c r="F94" s="70"/>
    </row>
    <row r="95" spans="1:6" ht="15" customHeight="1" x14ac:dyDescent="0.2">
      <c r="A95" s="70"/>
      <c r="B95" s="70"/>
      <c r="C95" s="70"/>
      <c r="D95" s="70"/>
      <c r="E95" s="70"/>
      <c r="F95" s="70"/>
    </row>
    <row r="96" spans="1:6" ht="15" customHeight="1" x14ac:dyDescent="0.2">
      <c r="A96" s="71" t="s">
        <v>101</v>
      </c>
      <c r="B96" s="26"/>
      <c r="C96" s="72"/>
      <c r="D96" s="73"/>
      <c r="E96" s="73"/>
      <c r="F96" s="26"/>
    </row>
    <row r="97" spans="1:6" ht="15" customHeight="1" x14ac:dyDescent="0.2">
      <c r="A97" s="71"/>
      <c r="B97" s="26"/>
      <c r="C97" s="72"/>
      <c r="D97" s="73"/>
      <c r="E97" s="73"/>
      <c r="F97" s="26"/>
    </row>
    <row r="98" spans="1:6" ht="15" customHeight="1" x14ac:dyDescent="0.2">
      <c r="A98" s="71"/>
      <c r="B98" s="26"/>
      <c r="C98" s="72"/>
      <c r="D98" s="73"/>
      <c r="E98" s="73"/>
      <c r="F98" s="26"/>
    </row>
    <row r="99" spans="1:6" ht="15" customHeight="1" x14ac:dyDescent="0.2">
      <c r="A99" s="71"/>
      <c r="B99" s="26"/>
      <c r="C99" s="72"/>
      <c r="D99" s="73"/>
      <c r="E99" s="73"/>
      <c r="F99" s="26"/>
    </row>
    <row r="100" spans="1:6" ht="15" customHeight="1" x14ac:dyDescent="0.2">
      <c r="A100" s="71"/>
      <c r="B100" s="26"/>
      <c r="C100" s="72"/>
      <c r="D100" s="73"/>
      <c r="E100" s="73"/>
      <c r="F100" s="26"/>
    </row>
    <row r="101" spans="1:6" ht="15" customHeight="1" x14ac:dyDescent="0.2">
      <c r="A101" s="71"/>
      <c r="B101" s="26"/>
      <c r="C101" s="72"/>
      <c r="D101" s="73"/>
      <c r="E101" s="73"/>
      <c r="F101" s="26"/>
    </row>
    <row r="102" spans="1:6" ht="15" customHeight="1" x14ac:dyDescent="0.2">
      <c r="A102" s="71"/>
      <c r="B102" s="26"/>
      <c r="C102" s="72"/>
      <c r="D102" s="73"/>
      <c r="E102" s="73"/>
      <c r="F102" s="26"/>
    </row>
    <row r="103" spans="1:6" ht="15" customHeight="1" x14ac:dyDescent="0.2">
      <c r="A103" s="71"/>
      <c r="B103" s="26"/>
      <c r="C103" s="72"/>
      <c r="D103" s="73"/>
      <c r="E103" s="73"/>
      <c r="F103" s="26"/>
    </row>
    <row r="104" spans="1:6" ht="15" customHeight="1" x14ac:dyDescent="0.2">
      <c r="A104" s="71"/>
      <c r="B104" s="26"/>
      <c r="C104" s="72"/>
      <c r="D104" s="73"/>
      <c r="E104" s="73"/>
      <c r="F104" s="26"/>
    </row>
    <row r="105" spans="1:6" ht="15" customHeight="1" x14ac:dyDescent="0.2">
      <c r="A105" s="71"/>
      <c r="B105" s="26"/>
      <c r="C105" s="72"/>
      <c r="D105" s="73"/>
      <c r="E105" s="73"/>
      <c r="F105" s="26"/>
    </row>
    <row r="106" spans="1:6" ht="15" customHeight="1" x14ac:dyDescent="0.2">
      <c r="A106" s="71"/>
      <c r="B106" s="26"/>
      <c r="C106" s="72"/>
      <c r="D106" s="73"/>
      <c r="E106" s="73"/>
      <c r="F106" s="26"/>
    </row>
    <row r="107" spans="1:6" ht="15" customHeight="1" x14ac:dyDescent="0.2">
      <c r="A107" s="71"/>
      <c r="B107" s="26"/>
      <c r="C107" s="72"/>
      <c r="D107" s="73"/>
      <c r="E107" s="73"/>
      <c r="F107" s="26"/>
    </row>
    <row r="108" spans="1:6" ht="15" customHeight="1" x14ac:dyDescent="0.2">
      <c r="A108" s="71"/>
      <c r="B108" s="26"/>
      <c r="C108" s="72"/>
      <c r="D108" s="73"/>
      <c r="E108" s="73"/>
      <c r="F108" s="26"/>
    </row>
    <row r="109" spans="1:6" ht="15" customHeight="1" x14ac:dyDescent="0.2">
      <c r="A109" s="71"/>
      <c r="B109" s="26"/>
      <c r="C109" s="72"/>
      <c r="D109" s="73"/>
      <c r="E109" s="73"/>
      <c r="F109" s="26"/>
    </row>
    <row r="110" spans="1:6" ht="15" customHeight="1" x14ac:dyDescent="0.2">
      <c r="A110" s="71"/>
      <c r="B110" s="26"/>
      <c r="C110" s="72"/>
      <c r="D110" s="73"/>
      <c r="E110" s="73"/>
      <c r="F110" s="26"/>
    </row>
    <row r="111" spans="1:6" ht="15" customHeight="1" x14ac:dyDescent="0.2">
      <c r="A111" s="29" t="s">
        <v>102</v>
      </c>
      <c r="B111" s="29"/>
      <c r="C111" s="29"/>
      <c r="D111" s="29"/>
      <c r="E111" s="29"/>
      <c r="F111" s="29"/>
    </row>
    <row r="112" spans="1:6" ht="15" customHeight="1" x14ac:dyDescent="0.2">
      <c r="A112" s="37" t="s">
        <v>103</v>
      </c>
      <c r="B112" s="74"/>
      <c r="C112" s="75"/>
      <c r="D112" s="74"/>
      <c r="E112" s="76"/>
      <c r="F112" s="39">
        <f>F47</f>
        <v>30293672.759999998</v>
      </c>
    </row>
    <row r="113" spans="1:6" ht="15" customHeight="1" x14ac:dyDescent="0.2">
      <c r="A113" s="37" t="s">
        <v>104</v>
      </c>
      <c r="B113" s="74"/>
      <c r="C113" s="75"/>
      <c r="D113" s="74"/>
      <c r="E113" s="76"/>
      <c r="F113" s="39">
        <f>E85</f>
        <v>29996263.800000019</v>
      </c>
    </row>
    <row r="114" spans="1:6" ht="15" customHeight="1" x14ac:dyDescent="0.2">
      <c r="A114" s="37" t="s">
        <v>105</v>
      </c>
      <c r="B114" s="74"/>
      <c r="C114" s="75"/>
      <c r="D114" s="74"/>
      <c r="E114" s="76"/>
      <c r="F114" s="39">
        <f>F45-F113+F46</f>
        <v>297408.9599999772</v>
      </c>
    </row>
    <row r="115" spans="1:6" ht="15" customHeight="1" x14ac:dyDescent="0.2">
      <c r="A115" s="37" t="s">
        <v>106</v>
      </c>
      <c r="B115" s="74"/>
      <c r="C115" s="74"/>
      <c r="D115" s="74"/>
      <c r="E115" s="76"/>
      <c r="F115" s="39">
        <v>0</v>
      </c>
    </row>
    <row r="116" spans="1:6" ht="15" customHeight="1" x14ac:dyDescent="0.2">
      <c r="A116" s="37" t="s">
        <v>107</v>
      </c>
      <c r="B116" s="74"/>
      <c r="C116" s="74"/>
      <c r="D116" s="74"/>
      <c r="E116" s="77"/>
      <c r="F116" s="39">
        <f>F114-F115</f>
        <v>297408.9599999772</v>
      </c>
    </row>
    <row r="117" spans="1:6" ht="39.75" customHeight="1" x14ac:dyDescent="0.2">
      <c r="A117" s="78" t="s">
        <v>108</v>
      </c>
      <c r="B117" s="78"/>
      <c r="C117" s="78"/>
      <c r="D117" s="78"/>
      <c r="E117" s="78"/>
      <c r="F117" s="78"/>
    </row>
    <row r="118" spans="1:6" ht="12" customHeight="1" x14ac:dyDescent="0.2">
      <c r="A118" s="70"/>
      <c r="B118" s="70"/>
      <c r="C118" s="70"/>
      <c r="D118" s="70"/>
      <c r="E118" s="70"/>
      <c r="F118" s="70"/>
    </row>
    <row r="119" spans="1:6" ht="15" customHeight="1" x14ac:dyDescent="0.2"/>
    <row r="120" spans="1:6" ht="15" customHeight="1" x14ac:dyDescent="0.2"/>
    <row r="121" spans="1:6" s="80" customFormat="1" ht="15" customHeight="1" x14ac:dyDescent="0.25">
      <c r="A121" s="79" t="s">
        <v>109</v>
      </c>
      <c r="B121" s="12"/>
      <c r="C121"/>
      <c r="D121"/>
      <c r="E121"/>
      <c r="F121"/>
    </row>
    <row r="122" spans="1:6" s="80" customFormat="1" ht="15.75" x14ac:dyDescent="0.25">
      <c r="A122" s="81"/>
      <c r="B122"/>
      <c r="C122"/>
      <c r="D122"/>
      <c r="E122"/>
      <c r="F122"/>
    </row>
    <row r="123" spans="1:6" s="80" customFormat="1" ht="15" x14ac:dyDescent="0.25">
      <c r="A123" s="82"/>
      <c r="B123" s="83"/>
      <c r="C123" s="83"/>
      <c r="D123" s="83"/>
      <c r="E123" s="83"/>
      <c r="F123"/>
    </row>
    <row r="124" spans="1:6" s="80" customFormat="1" ht="15" x14ac:dyDescent="0.25">
      <c r="A124" s="82" t="s">
        <v>110</v>
      </c>
      <c r="B124" s="83"/>
      <c r="C124" s="83"/>
      <c r="D124" s="83"/>
      <c r="E124" s="83"/>
      <c r="F124"/>
    </row>
    <row r="125" spans="1:6" s="80" customFormat="1" ht="15" x14ac:dyDescent="0.25">
      <c r="A125" s="82" t="s">
        <v>111</v>
      </c>
      <c r="B125" s="83"/>
      <c r="C125" s="83"/>
      <c r="D125" s="83"/>
      <c r="E125" s="83"/>
      <c r="F125"/>
    </row>
    <row r="126" spans="1:6" s="80" customFormat="1" ht="15" x14ac:dyDescent="0.25">
      <c r="A126" s="82"/>
      <c r="B126" s="83"/>
      <c r="C126" s="83"/>
      <c r="D126" s="83"/>
      <c r="E126" s="83"/>
      <c r="F126"/>
    </row>
    <row r="127" spans="1:6" s="80" customFormat="1" ht="15" x14ac:dyDescent="0.25">
      <c r="A127" s="82"/>
      <c r="B127" s="83"/>
      <c r="C127" s="83"/>
      <c r="D127" s="83"/>
      <c r="E127" s="83"/>
      <c r="F127"/>
    </row>
    <row r="128" spans="1:6" s="80" customFormat="1" ht="15" x14ac:dyDescent="0.25">
      <c r="A128" s="82" t="s">
        <v>112</v>
      </c>
      <c r="B128" s="83"/>
      <c r="C128" s="83"/>
      <c r="D128" s="83"/>
      <c r="E128" s="83"/>
      <c r="F128"/>
    </row>
    <row r="134" spans="2:3" ht="15" customHeight="1" x14ac:dyDescent="0.2">
      <c r="B134" s="84"/>
      <c r="C134" s="83"/>
    </row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</sheetData>
  <mergeCells count="77">
    <mergeCell ref="A117:F118"/>
    <mergeCell ref="A111:F111"/>
    <mergeCell ref="A112:D112"/>
    <mergeCell ref="A113:D113"/>
    <mergeCell ref="A114:D114"/>
    <mergeCell ref="A115:D115"/>
    <mergeCell ref="A116:D116"/>
    <mergeCell ref="A86:F86"/>
    <mergeCell ref="A87:F87"/>
    <mergeCell ref="A88:F88"/>
    <mergeCell ref="A89:F89"/>
    <mergeCell ref="A90:F91"/>
    <mergeCell ref="A92:F95"/>
    <mergeCell ref="A67:A68"/>
    <mergeCell ref="B67:B68"/>
    <mergeCell ref="C67:C68"/>
    <mergeCell ref="D67:D68"/>
    <mergeCell ref="E67:E68"/>
    <mergeCell ref="F67:F68"/>
    <mergeCell ref="A47:C47"/>
    <mergeCell ref="A49:F49"/>
    <mergeCell ref="A50:F50"/>
    <mergeCell ref="A61:F61"/>
    <mergeCell ref="A65:F65"/>
    <mergeCell ref="A66:F66"/>
    <mergeCell ref="A41:C41"/>
    <mergeCell ref="A42:C42"/>
    <mergeCell ref="A43:C43"/>
    <mergeCell ref="A44:C44"/>
    <mergeCell ref="A45:C45"/>
    <mergeCell ref="A46:C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0:C20"/>
    <mergeCell ref="A21:C21"/>
    <mergeCell ref="A22:C22"/>
    <mergeCell ref="A23:C23"/>
    <mergeCell ref="A26:F26"/>
    <mergeCell ref="A27:B28"/>
    <mergeCell ref="C27:C28"/>
    <mergeCell ref="D27:D28"/>
    <mergeCell ref="E27:E28"/>
    <mergeCell ref="F27:F28"/>
    <mergeCell ref="A13:B13"/>
    <mergeCell ref="C13:F13"/>
    <mergeCell ref="A14:B14"/>
    <mergeCell ref="A15:B15"/>
    <mergeCell ref="A18:C18"/>
    <mergeCell ref="A19:C19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BDF1C2-04CE-4D1C-838A-36C60DACB0B9}"/>
</file>

<file path=customXml/itemProps2.xml><?xml version="1.0" encoding="utf-8"?>
<ds:datastoreItem xmlns:ds="http://schemas.openxmlformats.org/officeDocument/2006/customXml" ds:itemID="{1E5F69C4-2EAE-4CFB-8E66-DC9A6062A1C9}"/>
</file>

<file path=customXml/itemProps3.xml><?xml version="1.0" encoding="utf-8"?>
<ds:datastoreItem xmlns:ds="http://schemas.openxmlformats.org/officeDocument/2006/customXml" ds:itemID="{BC754A03-0072-4CA6-8827-AD73FDD15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6 - CTR IRLM</vt:lpstr>
      <vt:lpstr>'Anexo 6 - CTR IRLM'!Area_de_impressao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2026-04-27T16:34:09Z</dcterms:created>
  <dcterms:modified xsi:type="dcterms:W3CDTF">2026-04-27T16:36:43Z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